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9410" windowHeight="7950" activeTab="8"/>
  </bookViews>
  <sheets>
    <sheet name="АРХАНГЕЛЬСКОЕ" sheetId="1" r:id="rId1"/>
    <sheet name="БЕЛЕБЕЙ" sheetId="2" r:id="rId2"/>
    <sheet name="В.КИГИ" sheetId="3" r:id="rId3"/>
    <sheet name="МАГИНСК" sheetId="4" r:id="rId4"/>
    <sheet name="БОЛЬШЕУСТЬИКИНСКОЕ" sheetId="6" r:id="rId5"/>
    <sheet name="СТЕРЛИБАШЕВО" sheetId="7" r:id="rId6"/>
    <sheet name="ШАРАН" sheetId="8" r:id="rId7"/>
    <sheet name="Н.БЕЛОКАТАЙ" sheetId="9" r:id="rId8"/>
    <sheet name="Мелеуз" sheetId="10" r:id="rId9"/>
  </sheets>
  <calcPr calcId="125725"/>
</workbook>
</file>

<file path=xl/calcChain.xml><?xml version="1.0" encoding="utf-8"?>
<calcChain xmlns="http://schemas.openxmlformats.org/spreadsheetml/2006/main">
  <c r="O10" i="10"/>
  <c r="N10"/>
  <c r="M10"/>
  <c r="L10"/>
  <c r="K10"/>
  <c r="J10"/>
  <c r="F10"/>
  <c r="E10"/>
  <c r="D10"/>
  <c r="F7"/>
  <c r="E7"/>
  <c r="D7"/>
  <c r="U173" i="9"/>
  <c r="T173"/>
  <c r="S173"/>
  <c r="S170"/>
  <c r="F169"/>
  <c r="E169"/>
  <c r="D169"/>
  <c r="S167"/>
  <c r="F166"/>
  <c r="E166"/>
  <c r="D166"/>
  <c r="F163"/>
  <c r="E163"/>
  <c r="D163"/>
  <c r="D164" s="1"/>
  <c r="S161"/>
  <c r="F160"/>
  <c r="E160"/>
  <c r="D160"/>
  <c r="D161" s="1"/>
  <c r="U157"/>
  <c r="T157"/>
  <c r="S157"/>
  <c r="F157"/>
  <c r="E157"/>
  <c r="D157"/>
  <c r="D158" s="1"/>
  <c r="U151"/>
  <c r="T151"/>
  <c r="S151"/>
  <c r="F151"/>
  <c r="E151"/>
  <c r="D151"/>
  <c r="D152" s="1"/>
  <c r="S147"/>
  <c r="F146"/>
  <c r="E146"/>
  <c r="D146"/>
  <c r="U143"/>
  <c r="T143"/>
  <c r="S143"/>
  <c r="F143"/>
  <c r="E143"/>
  <c r="D143"/>
  <c r="U136"/>
  <c r="T136"/>
  <c r="S136"/>
  <c r="F136"/>
  <c r="E136"/>
  <c r="D136"/>
  <c r="S132"/>
  <c r="S133" s="1"/>
  <c r="F132"/>
  <c r="E132"/>
  <c r="D132"/>
  <c r="U128"/>
  <c r="T128"/>
  <c r="S128"/>
  <c r="F128"/>
  <c r="E128"/>
  <c r="D128"/>
  <c r="U124"/>
  <c r="T124"/>
  <c r="S124"/>
  <c r="S125" s="1"/>
  <c r="F124"/>
  <c r="E124"/>
  <c r="D124"/>
  <c r="U118"/>
  <c r="T118"/>
  <c r="S118"/>
  <c r="S119" s="1"/>
  <c r="F118"/>
  <c r="E118"/>
  <c r="D118"/>
  <c r="S112"/>
  <c r="F111"/>
  <c r="E111"/>
  <c r="D111"/>
  <c r="S109"/>
  <c r="F108"/>
  <c r="E108"/>
  <c r="D109" s="1"/>
  <c r="D108"/>
  <c r="U105"/>
  <c r="T105"/>
  <c r="S105"/>
  <c r="S106" s="1"/>
  <c r="F105"/>
  <c r="E105"/>
  <c r="D106" s="1"/>
  <c r="D105"/>
  <c r="U101"/>
  <c r="T101"/>
  <c r="S101"/>
  <c r="S102" s="1"/>
  <c r="F101"/>
  <c r="E101"/>
  <c r="D101"/>
  <c r="U97"/>
  <c r="T97"/>
  <c r="S97"/>
  <c r="S98" s="1"/>
  <c r="F97"/>
  <c r="E97"/>
  <c r="D97"/>
  <c r="U93"/>
  <c r="T93"/>
  <c r="S93"/>
  <c r="S94" s="1"/>
  <c r="F93"/>
  <c r="E93"/>
  <c r="D93"/>
  <c r="U86"/>
  <c r="T86"/>
  <c r="S86"/>
  <c r="S87" s="1"/>
  <c r="F86"/>
  <c r="E86"/>
  <c r="D86"/>
  <c r="U80"/>
  <c r="T80"/>
  <c r="S80" s="1"/>
  <c r="F80"/>
  <c r="E80"/>
  <c r="D80"/>
  <c r="D81" s="1"/>
  <c r="U74"/>
  <c r="T74"/>
  <c r="S74"/>
  <c r="F74"/>
  <c r="E74"/>
  <c r="D74"/>
  <c r="D75" s="1"/>
  <c r="U67"/>
  <c r="T67"/>
  <c r="S67"/>
  <c r="F67"/>
  <c r="E67"/>
  <c r="D67"/>
  <c r="D68" s="1"/>
  <c r="S62"/>
  <c r="F61"/>
  <c r="E61"/>
  <c r="D61"/>
  <c r="D62" s="1"/>
  <c r="U57"/>
  <c r="T57"/>
  <c r="S57"/>
  <c r="F57"/>
  <c r="E57"/>
  <c r="D57"/>
  <c r="D58" s="1"/>
  <c r="U51"/>
  <c r="T51"/>
  <c r="S51"/>
  <c r="F51"/>
  <c r="E51"/>
  <c r="D51"/>
  <c r="D52" s="1"/>
  <c r="U46"/>
  <c r="T46"/>
  <c r="S46"/>
  <c r="F46"/>
  <c r="E46"/>
  <c r="D46"/>
  <c r="D47" s="1"/>
  <c r="U41"/>
  <c r="T41"/>
  <c r="S41"/>
  <c r="F41"/>
  <c r="E41"/>
  <c r="D41"/>
  <c r="D42" s="1"/>
  <c r="U35"/>
  <c r="T35"/>
  <c r="S35"/>
  <c r="F35"/>
  <c r="E35"/>
  <c r="D35"/>
  <c r="D36" s="1"/>
  <c r="U30"/>
  <c r="T30"/>
  <c r="S30"/>
  <c r="F30"/>
  <c r="E30"/>
  <c r="D30"/>
  <c r="D31" s="1"/>
  <c r="U24"/>
  <c r="T24"/>
  <c r="S24"/>
  <c r="F24"/>
  <c r="E24"/>
  <c r="D24"/>
  <c r="D25" s="1"/>
  <c r="S21"/>
  <c r="F20"/>
  <c r="E20"/>
  <c r="D20"/>
  <c r="D21" s="1"/>
  <c r="U17"/>
  <c r="T17"/>
  <c r="S17"/>
  <c r="F17"/>
  <c r="E17"/>
  <c r="D17"/>
  <c r="U12"/>
  <c r="T12"/>
  <c r="S12"/>
  <c r="F12"/>
  <c r="E12"/>
  <c r="D12"/>
  <c r="U8"/>
  <c r="T8"/>
  <c r="S8"/>
  <c r="F8"/>
  <c r="E8"/>
  <c r="D8"/>
  <c r="S129" l="1"/>
  <c r="D18"/>
  <c r="D13"/>
  <c r="D137"/>
  <c r="S137"/>
  <c r="D144"/>
  <c r="S144"/>
  <c r="D147"/>
  <c r="S152"/>
  <c r="S158"/>
  <c r="D167"/>
  <c r="D170"/>
  <c r="S174"/>
  <c r="D9"/>
  <c r="S9"/>
  <c r="S13"/>
  <c r="S18"/>
  <c r="S25"/>
  <c r="S31"/>
  <c r="S36"/>
  <c r="S42"/>
  <c r="S47"/>
  <c r="S52"/>
  <c r="S58"/>
  <c r="S68"/>
  <c r="S75"/>
  <c r="S81"/>
  <c r="D87"/>
  <c r="D94"/>
  <c r="D98"/>
  <c r="D102"/>
  <c r="D112"/>
  <c r="D119"/>
  <c r="D125"/>
  <c r="D129"/>
  <c r="D133"/>
  <c r="F164" i="6"/>
  <c r="E164"/>
  <c r="D164"/>
  <c r="F153"/>
  <c r="E153"/>
  <c r="D153"/>
  <c r="F147"/>
  <c r="E147"/>
  <c r="D147"/>
  <c r="F136"/>
  <c r="E136"/>
  <c r="D136"/>
  <c r="F130"/>
  <c r="E130"/>
  <c r="D130"/>
  <c r="F119"/>
  <c r="E119"/>
  <c r="D119"/>
  <c r="F113"/>
  <c r="E113"/>
  <c r="D113"/>
  <c r="F96"/>
  <c r="E96"/>
  <c r="D96"/>
  <c r="F85"/>
  <c r="E85"/>
  <c r="D85"/>
  <c r="F79"/>
  <c r="E79"/>
  <c r="D79"/>
  <c r="F68"/>
  <c r="E68"/>
  <c r="D68"/>
  <c r="F62"/>
  <c r="E62"/>
  <c r="D62"/>
  <c r="F51"/>
  <c r="E51"/>
  <c r="D51"/>
  <c r="F34"/>
  <c r="E34"/>
  <c r="D34"/>
  <c r="F28"/>
  <c r="E28"/>
  <c r="D28"/>
  <c r="F215"/>
  <c r="E215"/>
  <c r="D215"/>
  <c r="F175" i="8"/>
  <c r="E175"/>
  <c r="D175"/>
  <c r="D173"/>
  <c r="F163"/>
  <c r="E163"/>
  <c r="D163"/>
  <c r="F159"/>
  <c r="E159"/>
  <c r="D159"/>
  <c r="D157"/>
  <c r="F152"/>
  <c r="E152"/>
  <c r="D152"/>
  <c r="F147"/>
  <c r="E147"/>
  <c r="D147"/>
  <c r="D148" s="1"/>
  <c r="D141"/>
  <c r="F135"/>
  <c r="E135"/>
  <c r="D135"/>
  <c r="F132"/>
  <c r="E132"/>
  <c r="D132"/>
  <c r="D128"/>
  <c r="D129" s="1"/>
  <c r="F122"/>
  <c r="E122"/>
  <c r="D122"/>
  <c r="F119"/>
  <c r="E119"/>
  <c r="D119"/>
  <c r="F116"/>
  <c r="E116"/>
  <c r="D116"/>
  <c r="D114"/>
  <c r="F108"/>
  <c r="E108"/>
  <c r="D109" s="1"/>
  <c r="D108"/>
  <c r="F104"/>
  <c r="E104"/>
  <c r="D104"/>
  <c r="D101"/>
  <c r="D96"/>
  <c r="D92"/>
  <c r="F86"/>
  <c r="E86"/>
  <c r="D86"/>
  <c r="F79"/>
  <c r="E79"/>
  <c r="D79"/>
  <c r="D72"/>
  <c r="D73" s="1"/>
  <c r="F68"/>
  <c r="E68"/>
  <c r="D68"/>
  <c r="D64"/>
  <c r="D59"/>
  <c r="F55"/>
  <c r="E55"/>
  <c r="D55"/>
  <c r="D51"/>
  <c r="D45"/>
  <c r="F39"/>
  <c r="E39"/>
  <c r="D39"/>
  <c r="D36"/>
  <c r="D30"/>
  <c r="F22"/>
  <c r="E22"/>
  <c r="D22"/>
  <c r="D20"/>
  <c r="D15"/>
  <c r="D12"/>
  <c r="D7"/>
  <c r="D40" l="1"/>
  <c r="D69"/>
  <c r="D80"/>
  <c r="D105"/>
  <c r="D117"/>
  <c r="D123"/>
  <c r="D153"/>
  <c r="D164"/>
  <c r="D176"/>
  <c r="D23"/>
  <c r="D120"/>
  <c r="D133"/>
  <c r="D56"/>
  <c r="D87"/>
  <c r="D136"/>
  <c r="D160"/>
  <c r="F199" i="7" l="1"/>
  <c r="E199"/>
  <c r="D199"/>
  <c r="D200" s="1"/>
  <c r="F194"/>
  <c r="E194"/>
  <c r="D194"/>
  <c r="D195" s="1"/>
  <c r="F186"/>
  <c r="E186"/>
  <c r="D186"/>
  <c r="F181"/>
  <c r="E181"/>
  <c r="D181"/>
  <c r="D182" s="1"/>
  <c r="F177"/>
  <c r="E177"/>
  <c r="D177"/>
  <c r="F172"/>
  <c r="E172"/>
  <c r="D172"/>
  <c r="F167"/>
  <c r="E167"/>
  <c r="D167"/>
  <c r="F164"/>
  <c r="E164"/>
  <c r="D164"/>
  <c r="F157"/>
  <c r="E157"/>
  <c r="D157"/>
  <c r="F152"/>
  <c r="E152"/>
  <c r="D152"/>
  <c r="F149"/>
  <c r="E149"/>
  <c r="D149"/>
  <c r="F143"/>
  <c r="E143"/>
  <c r="D143"/>
  <c r="F138"/>
  <c r="E138"/>
  <c r="D138"/>
  <c r="F133"/>
  <c r="E133"/>
  <c r="D133"/>
  <c r="F121"/>
  <c r="E121"/>
  <c r="D121"/>
  <c r="F116"/>
  <c r="E116"/>
  <c r="D116"/>
  <c r="D113"/>
  <c r="F109"/>
  <c r="E109"/>
  <c r="D109"/>
  <c r="F105"/>
  <c r="E105"/>
  <c r="D105"/>
  <c r="F95"/>
  <c r="E95"/>
  <c r="D95"/>
  <c r="F91"/>
  <c r="E91"/>
  <c r="D91"/>
  <c r="F85"/>
  <c r="E85"/>
  <c r="F80"/>
  <c r="E80"/>
  <c r="D80"/>
  <c r="D85" s="1"/>
  <c r="F76"/>
  <c r="E76"/>
  <c r="D76"/>
  <c r="F70"/>
  <c r="E70"/>
  <c r="D70"/>
  <c r="F58"/>
  <c r="E58"/>
  <c r="D58"/>
  <c r="F51"/>
  <c r="E51"/>
  <c r="D51"/>
  <c r="F46"/>
  <c r="E46"/>
  <c r="D46"/>
  <c r="D47" s="1"/>
  <c r="F39"/>
  <c r="E39"/>
  <c r="D39"/>
  <c r="F34"/>
  <c r="E34"/>
  <c r="D34"/>
  <c r="F29"/>
  <c r="E29"/>
  <c r="D29"/>
  <c r="F19"/>
  <c r="E19"/>
  <c r="D19"/>
  <c r="F13"/>
  <c r="E13"/>
  <c r="D13"/>
  <c r="F8"/>
  <c r="E8"/>
  <c r="D8"/>
  <c r="D187" l="1"/>
  <c r="D40"/>
  <c r="F174" i="4"/>
  <c r="E174"/>
  <c r="D174"/>
  <c r="F170"/>
  <c r="E170"/>
  <c r="D170"/>
  <c r="F165"/>
  <c r="E165"/>
  <c r="D165"/>
  <c r="F162"/>
  <c r="E162"/>
  <c r="D162"/>
  <c r="F157"/>
  <c r="E157"/>
  <c r="E158" s="1"/>
  <c r="D157"/>
  <c r="F153"/>
  <c r="E153"/>
  <c r="D153"/>
  <c r="F149"/>
  <c r="E149"/>
  <c r="D149"/>
  <c r="F145"/>
  <c r="E145"/>
  <c r="D145"/>
  <c r="F140"/>
  <c r="E140"/>
  <c r="E141" s="1"/>
  <c r="D140"/>
  <c r="F137"/>
  <c r="E137"/>
  <c r="D137"/>
  <c r="F132"/>
  <c r="E132"/>
  <c r="D132"/>
  <c r="F128"/>
  <c r="E128"/>
  <c r="D128"/>
  <c r="F125"/>
  <c r="E125"/>
  <c r="E126" s="1"/>
  <c r="D125"/>
  <c r="F121"/>
  <c r="E121"/>
  <c r="D121"/>
  <c r="E122" s="1"/>
  <c r="F117"/>
  <c r="E117"/>
  <c r="D117"/>
  <c r="F113"/>
  <c r="E113"/>
  <c r="D113"/>
  <c r="F109"/>
  <c r="E109"/>
  <c r="D109"/>
  <c r="F105"/>
  <c r="E105"/>
  <c r="D105"/>
  <c r="E106" s="1"/>
  <c r="F100"/>
  <c r="E100"/>
  <c r="D100"/>
  <c r="F96"/>
  <c r="E96"/>
  <c r="D96"/>
  <c r="F93"/>
  <c r="E93"/>
  <c r="D93"/>
  <c r="F90"/>
  <c r="E90"/>
  <c r="D90"/>
  <c r="F86"/>
  <c r="E86"/>
  <c r="D86"/>
  <c r="F82"/>
  <c r="E82"/>
  <c r="D82"/>
  <c r="F77"/>
  <c r="E77"/>
  <c r="D77"/>
  <c r="F73"/>
  <c r="E73"/>
  <c r="D73"/>
  <c r="F68"/>
  <c r="E68"/>
  <c r="D68"/>
  <c r="F64"/>
  <c r="E64"/>
  <c r="D64"/>
  <c r="F58"/>
  <c r="E58"/>
  <c r="D58"/>
  <c r="F51"/>
  <c r="E51"/>
  <c r="D51"/>
  <c r="F46"/>
  <c r="E46"/>
  <c r="D46"/>
  <c r="F42"/>
  <c r="E42"/>
  <c r="D42"/>
  <c r="F38"/>
  <c r="E38"/>
  <c r="D38"/>
  <c r="F34"/>
  <c r="E34"/>
  <c r="D34"/>
  <c r="F28"/>
  <c r="E28"/>
  <c r="D28"/>
  <c r="F24"/>
  <c r="E24"/>
  <c r="D24"/>
  <c r="F19"/>
  <c r="E19"/>
  <c r="D19"/>
  <c r="F14"/>
  <c r="E14"/>
  <c r="D14"/>
  <c r="F9"/>
  <c r="E9"/>
  <c r="D9"/>
  <c r="E65" l="1"/>
  <c r="E83"/>
  <c r="E133"/>
  <c r="E150"/>
  <c r="E97"/>
  <c r="E10"/>
  <c r="E29"/>
  <c r="E47"/>
  <c r="E59"/>
  <c r="E78"/>
  <c r="E101"/>
  <c r="E118"/>
  <c r="E138"/>
  <c r="E154"/>
  <c r="E94"/>
  <c r="E110"/>
  <c r="E129"/>
  <c r="E146"/>
  <c r="E163"/>
  <c r="E175"/>
  <c r="E114"/>
  <c r="E15"/>
  <c r="E20"/>
  <c r="E39"/>
  <c r="E69"/>
  <c r="E87"/>
  <c r="E25"/>
  <c r="E43"/>
  <c r="E52"/>
  <c r="E74"/>
  <c r="E91"/>
  <c r="E171"/>
  <c r="E35"/>
  <c r="G488" i="3" l="1"/>
  <c r="F488"/>
  <c r="E488"/>
  <c r="G483"/>
  <c r="F483"/>
  <c r="E483"/>
  <c r="E479"/>
  <c r="B479" s="1"/>
  <c r="E474"/>
  <c r="B474" s="1"/>
  <c r="G464"/>
  <c r="F464"/>
  <c r="E464"/>
  <c r="G459"/>
  <c r="F459"/>
  <c r="E459"/>
  <c r="G454"/>
  <c r="F454"/>
  <c r="E454"/>
  <c r="G449"/>
  <c r="F449"/>
  <c r="E449"/>
  <c r="G444"/>
  <c r="F444"/>
  <c r="E444"/>
  <c r="G439"/>
  <c r="F439"/>
  <c r="E439"/>
  <c r="G434"/>
  <c r="F434"/>
  <c r="E434"/>
  <c r="G428"/>
  <c r="F428"/>
  <c r="E428"/>
  <c r="G423"/>
  <c r="F423"/>
  <c r="E423"/>
  <c r="G418"/>
  <c r="F418"/>
  <c r="E418"/>
  <c r="G413"/>
  <c r="F413"/>
  <c r="E413"/>
  <c r="G407"/>
  <c r="F407"/>
  <c r="E407"/>
  <c r="G402"/>
  <c r="F402"/>
  <c r="E402"/>
  <c r="G397"/>
  <c r="F397"/>
  <c r="E397"/>
  <c r="G392"/>
  <c r="F392"/>
  <c r="E392"/>
  <c r="G387"/>
  <c r="F387"/>
  <c r="E387"/>
  <c r="G382"/>
  <c r="F382"/>
  <c r="E382"/>
  <c r="G376"/>
  <c r="F376"/>
  <c r="E376"/>
  <c r="G371"/>
  <c r="F371"/>
  <c r="E371"/>
  <c r="G364"/>
  <c r="F364"/>
  <c r="E364"/>
  <c r="G358"/>
  <c r="F358"/>
  <c r="E358"/>
  <c r="G352"/>
  <c r="F352"/>
  <c r="E352"/>
  <c r="G347"/>
  <c r="F347"/>
  <c r="E347"/>
  <c r="G341"/>
  <c r="F341"/>
  <c r="E341"/>
  <c r="E359" l="1"/>
  <c r="B359" s="1"/>
  <c r="E383"/>
  <c r="B383" s="1"/>
  <c r="E403"/>
  <c r="B403" s="1"/>
  <c r="E424"/>
  <c r="B424" s="1"/>
  <c r="E445"/>
  <c r="B445" s="1"/>
  <c r="E465"/>
  <c r="B465" s="1"/>
  <c r="E489"/>
  <c r="B489" s="1"/>
  <c r="E365"/>
  <c r="B365" s="1"/>
  <c r="E388"/>
  <c r="B388" s="1"/>
  <c r="E450"/>
  <c r="B450" s="1"/>
  <c r="E348"/>
  <c r="B348" s="1"/>
  <c r="E372"/>
  <c r="B372" s="1"/>
  <c r="E393"/>
  <c r="B393" s="1"/>
  <c r="E414"/>
  <c r="B414" s="1"/>
  <c r="E435"/>
  <c r="B435" s="1"/>
  <c r="E455"/>
  <c r="B455" s="1"/>
  <c r="E342"/>
  <c r="B342" s="1"/>
  <c r="E408"/>
  <c r="B408" s="1"/>
  <c r="E429"/>
  <c r="B429" s="1"/>
  <c r="E353"/>
  <c r="B353" s="1"/>
  <c r="E377"/>
  <c r="B377" s="1"/>
  <c r="E398"/>
  <c r="B398" s="1"/>
  <c r="E419"/>
  <c r="B419" s="1"/>
  <c r="E440"/>
  <c r="B440" s="1"/>
  <c r="E460"/>
  <c r="B460" s="1"/>
  <c r="E484"/>
  <c r="B484" s="1"/>
  <c r="G332"/>
  <c r="F332"/>
  <c r="E332"/>
  <c r="G326"/>
  <c r="F326"/>
  <c r="E326"/>
  <c r="G321"/>
  <c r="F321"/>
  <c r="E321"/>
  <c r="G316"/>
  <c r="F316"/>
  <c r="E316"/>
  <c r="G311"/>
  <c r="F311"/>
  <c r="E311"/>
  <c r="G306"/>
  <c r="F306"/>
  <c r="E306"/>
  <c r="G301"/>
  <c r="F301"/>
  <c r="E301"/>
  <c r="G296"/>
  <c r="F296"/>
  <c r="E296"/>
  <c r="G291"/>
  <c r="F291"/>
  <c r="E291"/>
  <c r="G286"/>
  <c r="F286"/>
  <c r="E286"/>
  <c r="G281"/>
  <c r="F281"/>
  <c r="E281"/>
  <c r="G276"/>
  <c r="F276"/>
  <c r="E276"/>
  <c r="G271"/>
  <c r="F271"/>
  <c r="E271"/>
  <c r="G266"/>
  <c r="F266"/>
  <c r="E266"/>
  <c r="G261"/>
  <c r="F261"/>
  <c r="E261"/>
  <c r="G256"/>
  <c r="F256"/>
  <c r="E256"/>
  <c r="G251"/>
  <c r="F251"/>
  <c r="E251"/>
  <c r="G246"/>
  <c r="F246"/>
  <c r="E246"/>
  <c r="G241"/>
  <c r="F241"/>
  <c r="E241"/>
  <c r="E242" s="1"/>
  <c r="B242" s="1"/>
  <c r="G236"/>
  <c r="F236"/>
  <c r="E236"/>
  <c r="G231"/>
  <c r="F231"/>
  <c r="E231"/>
  <c r="G225"/>
  <c r="F225"/>
  <c r="E225"/>
  <c r="G220"/>
  <c r="F220"/>
  <c r="E220"/>
  <c r="G215"/>
  <c r="F215"/>
  <c r="E215"/>
  <c r="G210"/>
  <c r="F210"/>
  <c r="E210"/>
  <c r="G205"/>
  <c r="F205"/>
  <c r="E205"/>
  <c r="G200"/>
  <c r="F200"/>
  <c r="E200"/>
  <c r="G195"/>
  <c r="F195"/>
  <c r="E195"/>
  <c r="G190"/>
  <c r="F190"/>
  <c r="E190"/>
  <c r="G185"/>
  <c r="F185"/>
  <c r="E185"/>
  <c r="G180"/>
  <c r="F180"/>
  <c r="E180"/>
  <c r="G174"/>
  <c r="F174"/>
  <c r="E174"/>
  <c r="G169"/>
  <c r="F169"/>
  <c r="E169"/>
  <c r="G164"/>
  <c r="F164"/>
  <c r="E164"/>
  <c r="E165" l="1"/>
  <c r="B165" s="1"/>
  <c r="E186"/>
  <c r="B186" s="1"/>
  <c r="E206"/>
  <c r="B206" s="1"/>
  <c r="E226"/>
  <c r="B226" s="1"/>
  <c r="E252"/>
  <c r="B252" s="1"/>
  <c r="E272"/>
  <c r="B272" s="1"/>
  <c r="E292"/>
  <c r="B292" s="1"/>
  <c r="E302"/>
  <c r="B302" s="1"/>
  <c r="E312"/>
  <c r="B312" s="1"/>
  <c r="E333"/>
  <c r="B333" s="1"/>
  <c r="E175"/>
  <c r="B175" s="1"/>
  <c r="E196"/>
  <c r="B196" s="1"/>
  <c r="E181"/>
  <c r="B181" s="1"/>
  <c r="E191"/>
  <c r="B191" s="1"/>
  <c r="E201"/>
  <c r="B201" s="1"/>
  <c r="E221"/>
  <c r="B221" s="1"/>
  <c r="E247"/>
  <c r="B247" s="1"/>
  <c r="E267"/>
  <c r="B267" s="1"/>
  <c r="E287"/>
  <c r="B287" s="1"/>
  <c r="E307"/>
  <c r="B307" s="1"/>
  <c r="E327"/>
  <c r="B327" s="1"/>
  <c r="E170"/>
  <c r="B170" s="1"/>
  <c r="E211"/>
  <c r="B211" s="1"/>
  <c r="E232"/>
  <c r="B232" s="1"/>
  <c r="E257"/>
  <c r="B257" s="1"/>
  <c r="E277"/>
  <c r="B277" s="1"/>
  <c r="E297"/>
  <c r="B297" s="1"/>
  <c r="E317"/>
  <c r="B317" s="1"/>
  <c r="E216"/>
  <c r="B216" s="1"/>
  <c r="E237"/>
  <c r="B237" s="1"/>
  <c r="E262"/>
  <c r="B262" s="1"/>
  <c r="E282"/>
  <c r="B282" s="1"/>
  <c r="E322"/>
  <c r="B322" s="1"/>
  <c r="G154"/>
  <c r="F154"/>
  <c r="E154"/>
  <c r="E155" s="1"/>
  <c r="B155" s="1"/>
  <c r="G149"/>
  <c r="F149"/>
  <c r="E149"/>
  <c r="G144"/>
  <c r="F144"/>
  <c r="E144"/>
  <c r="G139"/>
  <c r="F139"/>
  <c r="E139"/>
  <c r="G134"/>
  <c r="F134"/>
  <c r="E134"/>
  <c r="E135" s="1"/>
  <c r="B135" s="1"/>
  <c r="G129"/>
  <c r="F129"/>
  <c r="E129"/>
  <c r="G124"/>
  <c r="F124"/>
  <c r="E124"/>
  <c r="G119"/>
  <c r="F119"/>
  <c r="E119"/>
  <c r="G114"/>
  <c r="F114"/>
  <c r="E114"/>
  <c r="E115" s="1"/>
  <c r="B115" s="1"/>
  <c r="G109"/>
  <c r="F109"/>
  <c r="E109"/>
  <c r="G104"/>
  <c r="F104"/>
  <c r="E104"/>
  <c r="G99"/>
  <c r="F99"/>
  <c r="E99"/>
  <c r="G94"/>
  <c r="F94"/>
  <c r="E94"/>
  <c r="E95" s="1"/>
  <c r="B95" s="1"/>
  <c r="G89"/>
  <c r="F89"/>
  <c r="E89"/>
  <c r="G84"/>
  <c r="F84"/>
  <c r="E84"/>
  <c r="G79"/>
  <c r="F79"/>
  <c r="E79"/>
  <c r="G73"/>
  <c r="F73"/>
  <c r="E73"/>
  <c r="E74" s="1"/>
  <c r="B74" s="1"/>
  <c r="G68"/>
  <c r="F68"/>
  <c r="E68"/>
  <c r="G63"/>
  <c r="F63"/>
  <c r="E63"/>
  <c r="G58"/>
  <c r="F58"/>
  <c r="E58"/>
  <c r="G53"/>
  <c r="F53"/>
  <c r="E53"/>
  <c r="E54" s="1"/>
  <c r="B54" s="1"/>
  <c r="G48"/>
  <c r="F48"/>
  <c r="E48"/>
  <c r="G43"/>
  <c r="F43"/>
  <c r="E43"/>
  <c r="G38"/>
  <c r="F38"/>
  <c r="E38"/>
  <c r="F33"/>
  <c r="E33"/>
  <c r="F28"/>
  <c r="E28"/>
  <c r="G28" s="1"/>
  <c r="F23"/>
  <c r="E23"/>
  <c r="F18"/>
  <c r="E18"/>
  <c r="F13"/>
  <c r="E13"/>
  <c r="G13" s="1"/>
  <c r="F8"/>
  <c r="E8"/>
  <c r="G33" l="1"/>
  <c r="E49"/>
  <c r="B49" s="1"/>
  <c r="E69"/>
  <c r="B69" s="1"/>
  <c r="E90"/>
  <c r="B90" s="1"/>
  <c r="E110"/>
  <c r="B110" s="1"/>
  <c r="E130"/>
  <c r="B130" s="1"/>
  <c r="E150"/>
  <c r="B150" s="1"/>
  <c r="G8"/>
  <c r="E9" s="1"/>
  <c r="B9" s="1"/>
  <c r="E39"/>
  <c r="B39" s="1"/>
  <c r="E59"/>
  <c r="B59" s="1"/>
  <c r="E80"/>
  <c r="B80" s="1"/>
  <c r="E100"/>
  <c r="B100" s="1"/>
  <c r="E120"/>
  <c r="B120" s="1"/>
  <c r="E140"/>
  <c r="B140" s="1"/>
  <c r="E29"/>
  <c r="B29" s="1"/>
  <c r="E44"/>
  <c r="B44" s="1"/>
  <c r="E64"/>
  <c r="B64" s="1"/>
  <c r="E85"/>
  <c r="B85" s="1"/>
  <c r="E105"/>
  <c r="B105" s="1"/>
  <c r="E125"/>
  <c r="B125" s="1"/>
  <c r="E145"/>
  <c r="B145" s="1"/>
  <c r="E14"/>
  <c r="B14" s="1"/>
  <c r="G23"/>
  <c r="E24" s="1"/>
  <c r="B24" s="1"/>
  <c r="E34"/>
  <c r="B34" s="1"/>
  <c r="G18"/>
  <c r="E19" s="1"/>
  <c r="B19" s="1"/>
  <c r="N317" i="1" l="1"/>
  <c r="M317"/>
  <c r="L317"/>
  <c r="K317"/>
  <c r="J317"/>
  <c r="I317"/>
  <c r="F317"/>
  <c r="E317"/>
  <c r="D317"/>
  <c r="N311"/>
  <c r="M311"/>
  <c r="L311"/>
  <c r="K311"/>
  <c r="J311"/>
  <c r="I311"/>
  <c r="F311"/>
  <c r="E311"/>
  <c r="D311"/>
  <c r="N305"/>
  <c r="M305"/>
  <c r="L305"/>
  <c r="K305"/>
  <c r="J305"/>
  <c r="I305"/>
  <c r="F305"/>
  <c r="E305"/>
  <c r="D305"/>
  <c r="N299"/>
  <c r="M299"/>
  <c r="L299"/>
  <c r="K299"/>
  <c r="J299"/>
  <c r="I299"/>
  <c r="F299"/>
  <c r="E299"/>
  <c r="D299"/>
  <c r="N289"/>
  <c r="M289"/>
  <c r="L289"/>
  <c r="K289"/>
  <c r="J289"/>
  <c r="I289"/>
  <c r="F289"/>
  <c r="E289"/>
  <c r="D289"/>
  <c r="N281"/>
  <c r="M281"/>
  <c r="L281"/>
  <c r="K281"/>
  <c r="J281"/>
  <c r="I281"/>
  <c r="F281"/>
  <c r="E281"/>
  <c r="D281"/>
  <c r="N275"/>
  <c r="M275"/>
  <c r="L275"/>
  <c r="K275"/>
  <c r="J275"/>
  <c r="I275"/>
  <c r="F275"/>
  <c r="E275"/>
  <c r="D275"/>
  <c r="N269"/>
  <c r="M269"/>
  <c r="L269"/>
  <c r="K269"/>
  <c r="J269"/>
  <c r="I269"/>
  <c r="F269"/>
  <c r="E269"/>
  <c r="D269"/>
  <c r="N263"/>
  <c r="M263"/>
  <c r="L263"/>
  <c r="K263"/>
  <c r="J263"/>
  <c r="I263"/>
  <c r="F263"/>
  <c r="E263"/>
  <c r="D263"/>
  <c r="N259"/>
  <c r="M259"/>
  <c r="L259"/>
  <c r="K259"/>
  <c r="J259"/>
  <c r="I259"/>
  <c r="F259"/>
  <c r="E259"/>
  <c r="D259"/>
  <c r="N255"/>
  <c r="M255"/>
  <c r="L255"/>
  <c r="K255"/>
  <c r="J255"/>
  <c r="I255"/>
  <c r="F255"/>
  <c r="E255"/>
  <c r="D255"/>
  <c r="N249"/>
  <c r="M249"/>
  <c r="L249"/>
  <c r="K249"/>
  <c r="J249"/>
  <c r="I249"/>
  <c r="F249"/>
  <c r="E249"/>
  <c r="D249"/>
  <c r="N241"/>
  <c r="M241"/>
  <c r="L241"/>
  <c r="K241"/>
  <c r="J241"/>
  <c r="I241"/>
  <c r="F241"/>
  <c r="E241"/>
  <c r="D241"/>
  <c r="N235"/>
  <c r="M235"/>
  <c r="L235"/>
  <c r="K235"/>
  <c r="J235"/>
  <c r="I235"/>
  <c r="F235"/>
  <c r="E235"/>
  <c r="D235"/>
  <c r="J228"/>
  <c r="I228"/>
  <c r="F228"/>
  <c r="E228"/>
  <c r="D228"/>
  <c r="N222"/>
  <c r="M222"/>
  <c r="L222"/>
  <c r="K222"/>
  <c r="J222"/>
  <c r="I222"/>
  <c r="F222"/>
  <c r="E222"/>
  <c r="D222"/>
  <c r="N216"/>
  <c r="M216"/>
  <c r="L216"/>
  <c r="K216"/>
  <c r="J216"/>
  <c r="I216"/>
  <c r="F216"/>
  <c r="E216"/>
  <c r="D216"/>
  <c r="N210"/>
  <c r="M210"/>
  <c r="L210"/>
  <c r="K210"/>
  <c r="J210"/>
  <c r="I210"/>
  <c r="F210"/>
  <c r="E210"/>
  <c r="D210"/>
  <c r="N204"/>
  <c r="M204"/>
  <c r="L204"/>
  <c r="K204"/>
  <c r="J204"/>
  <c r="I204"/>
  <c r="F204"/>
  <c r="E204"/>
  <c r="D204"/>
  <c r="N199"/>
  <c r="M199"/>
  <c r="L199"/>
  <c r="K199"/>
  <c r="J199"/>
  <c r="I199"/>
  <c r="F199"/>
  <c r="E199"/>
  <c r="D199"/>
  <c r="N192"/>
  <c r="M192"/>
  <c r="L192"/>
  <c r="K192"/>
  <c r="J192"/>
  <c r="I192"/>
  <c r="F192"/>
  <c r="E192"/>
  <c r="D192"/>
  <c r="N187"/>
  <c r="M187"/>
  <c r="L187"/>
  <c r="K187"/>
  <c r="J187"/>
  <c r="I187"/>
  <c r="F187"/>
  <c r="E187"/>
  <c r="D187"/>
  <c r="N181"/>
  <c r="M181"/>
  <c r="L181"/>
  <c r="K181"/>
  <c r="J181"/>
  <c r="I181"/>
  <c r="F181"/>
  <c r="E181"/>
  <c r="D181"/>
  <c r="N175"/>
  <c r="M175"/>
  <c r="L175"/>
  <c r="K175"/>
  <c r="J175"/>
  <c r="I175"/>
  <c r="F175"/>
  <c r="E175"/>
  <c r="D175"/>
  <c r="N163"/>
  <c r="M163"/>
  <c r="L163"/>
  <c r="K163"/>
  <c r="J163"/>
  <c r="I163"/>
  <c r="F163"/>
  <c r="E163"/>
  <c r="D163"/>
  <c r="N151"/>
  <c r="M151"/>
  <c r="L151"/>
  <c r="K151"/>
  <c r="J151"/>
  <c r="I151"/>
  <c r="F151"/>
  <c r="E151"/>
  <c r="D151"/>
  <c r="N141"/>
  <c r="M141"/>
  <c r="L141"/>
  <c r="K141"/>
  <c r="J141"/>
  <c r="I141"/>
  <c r="F141"/>
  <c r="E141"/>
  <c r="D141"/>
  <c r="N135"/>
  <c r="M135"/>
  <c r="L135"/>
  <c r="K135"/>
  <c r="J135"/>
  <c r="I135"/>
  <c r="F135"/>
  <c r="E135"/>
  <c r="D135"/>
  <c r="N129"/>
  <c r="M129"/>
  <c r="L129"/>
  <c r="K129"/>
  <c r="J129"/>
  <c r="I129"/>
  <c r="F129"/>
  <c r="E129"/>
  <c r="D129"/>
  <c r="N124"/>
  <c r="M124"/>
  <c r="L124"/>
  <c r="K124"/>
  <c r="J124"/>
  <c r="I124"/>
  <c r="F124"/>
  <c r="E124"/>
  <c r="D124"/>
  <c r="N118"/>
  <c r="M118"/>
  <c r="L118"/>
  <c r="K118"/>
  <c r="J118"/>
  <c r="I118"/>
  <c r="F118"/>
  <c r="E118"/>
  <c r="D118"/>
  <c r="N113"/>
  <c r="M113"/>
  <c r="L113"/>
  <c r="K113"/>
  <c r="J113"/>
  <c r="I113"/>
  <c r="F113"/>
  <c r="E113"/>
  <c r="D113"/>
  <c r="N107"/>
  <c r="M107"/>
  <c r="L107"/>
  <c r="K107"/>
  <c r="J107"/>
  <c r="I107"/>
  <c r="F107"/>
  <c r="E107"/>
  <c r="D107"/>
  <c r="N102"/>
  <c r="M102"/>
  <c r="L102"/>
  <c r="K102"/>
  <c r="J102"/>
  <c r="I102"/>
  <c r="F102"/>
  <c r="E102"/>
  <c r="D102"/>
  <c r="N93"/>
  <c r="M93"/>
  <c r="L93"/>
  <c r="K93"/>
  <c r="J93"/>
  <c r="I93"/>
  <c r="F93"/>
  <c r="E93"/>
  <c r="D93"/>
  <c r="N88"/>
  <c r="M88"/>
  <c r="L88"/>
  <c r="K88"/>
  <c r="J88"/>
  <c r="I88"/>
  <c r="F88"/>
  <c r="E88"/>
  <c r="D88"/>
  <c r="N81"/>
  <c r="M81"/>
  <c r="L81"/>
  <c r="K81"/>
  <c r="J81"/>
  <c r="I81"/>
  <c r="F81"/>
  <c r="E81"/>
  <c r="D81"/>
  <c r="N75"/>
  <c r="M75"/>
  <c r="L75"/>
  <c r="K75"/>
  <c r="J75"/>
  <c r="I75"/>
  <c r="F75"/>
  <c r="E75"/>
  <c r="D75"/>
  <c r="N70"/>
  <c r="M70"/>
  <c r="L70"/>
  <c r="K70"/>
  <c r="J70"/>
  <c r="I70"/>
  <c r="F70"/>
  <c r="E70"/>
  <c r="D70"/>
  <c r="N65"/>
  <c r="M65"/>
  <c r="L65"/>
  <c r="K65"/>
  <c r="J65"/>
  <c r="I65"/>
  <c r="F65"/>
  <c r="E65"/>
  <c r="D65"/>
  <c r="N59"/>
  <c r="M59"/>
  <c r="L59"/>
  <c r="K59"/>
  <c r="J59"/>
  <c r="I59"/>
  <c r="F59"/>
  <c r="E59"/>
  <c r="D59"/>
  <c r="N54"/>
  <c r="M54"/>
  <c r="L54"/>
  <c r="K54"/>
  <c r="J54"/>
  <c r="I54"/>
  <c r="F54"/>
  <c r="E54"/>
  <c r="D54"/>
  <c r="N47"/>
  <c r="M47"/>
  <c r="L47"/>
  <c r="K47"/>
  <c r="J47"/>
  <c r="I47"/>
  <c r="F47"/>
  <c r="E47"/>
  <c r="D47"/>
  <c r="N42"/>
  <c r="M42"/>
  <c r="L42"/>
  <c r="K42"/>
  <c r="J42"/>
  <c r="I42"/>
  <c r="F42"/>
  <c r="E42"/>
  <c r="D42"/>
  <c r="N37"/>
  <c r="M37"/>
  <c r="L37"/>
  <c r="K37"/>
  <c r="J37"/>
  <c r="I37"/>
  <c r="F37"/>
  <c r="E37"/>
  <c r="D37"/>
  <c r="N32"/>
  <c r="M32"/>
  <c r="L32"/>
  <c r="K32"/>
  <c r="J32"/>
  <c r="I32"/>
  <c r="F32"/>
  <c r="E32"/>
  <c r="D32"/>
  <c r="N27"/>
  <c r="M27"/>
  <c r="L27"/>
  <c r="K27"/>
  <c r="J27"/>
  <c r="I27"/>
  <c r="F27"/>
  <c r="E27"/>
  <c r="D27"/>
  <c r="N22"/>
  <c r="M22"/>
  <c r="L22"/>
  <c r="K22"/>
  <c r="J22"/>
  <c r="I22"/>
  <c r="F22"/>
  <c r="E22"/>
  <c r="D22"/>
  <c r="N17"/>
  <c r="M17"/>
  <c r="L17"/>
  <c r="K17"/>
  <c r="J17"/>
  <c r="I17"/>
  <c r="F17"/>
  <c r="E17"/>
  <c r="D17"/>
  <c r="N12"/>
  <c r="M12"/>
  <c r="L12"/>
  <c r="K12"/>
  <c r="J12"/>
  <c r="I12"/>
  <c r="F12"/>
  <c r="E12"/>
  <c r="D12"/>
  <c r="N7"/>
  <c r="M7"/>
  <c r="L7"/>
  <c r="K7"/>
  <c r="J7"/>
  <c r="I7"/>
  <c r="F7"/>
  <c r="E7"/>
  <c r="D7"/>
</calcChain>
</file>

<file path=xl/comments1.xml><?xml version="1.0" encoding="utf-8"?>
<comments xmlns="http://schemas.openxmlformats.org/spreadsheetml/2006/main">
  <authors>
    <author>ГИП магинск</author>
  </authors>
  <commentList>
    <comment ref="I9" authorId="0">
      <text>
        <r>
          <rPr>
            <b/>
            <sz val="9"/>
            <color indexed="81"/>
            <rFont val="Tahoma"/>
            <family val="2"/>
            <charset val="204"/>
          </rPr>
          <t>ГИП магинск: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<sst xmlns="http://schemas.openxmlformats.org/spreadsheetml/2006/main" count="2361" uniqueCount="493">
  <si>
    <t>ОП с.Архангельское</t>
  </si>
  <si>
    <t>№ТП</t>
  </si>
  <si>
    <t xml:space="preserve">
Sтр
кВА 
</t>
  </si>
  <si>
    <t>№Ф</t>
  </si>
  <si>
    <t>I(A)</t>
  </si>
  <si>
    <t xml:space="preserve"> Uф(В)
ток в самой удаленной точке от ТП
</t>
  </si>
  <si>
    <t xml:space="preserve">№ 
отв
ПБВ
</t>
  </si>
  <si>
    <t>Uф (В)</t>
  </si>
  <si>
    <t>Uл(В)</t>
  </si>
  <si>
    <t xml:space="preserve">дата время
замера
</t>
  </si>
  <si>
    <t>А</t>
  </si>
  <si>
    <t>В</t>
  </si>
  <si>
    <t>С</t>
  </si>
  <si>
    <t>АВ</t>
  </si>
  <si>
    <t>ВС</t>
  </si>
  <si>
    <t>АС</t>
  </si>
  <si>
    <t>КТПН     № 4330</t>
  </si>
  <si>
    <t>сумма</t>
  </si>
  <si>
    <t>Р (кВт)</t>
  </si>
  <si>
    <t>КТПН     № 0568</t>
  </si>
  <si>
    <t>КТПН     № 4333</t>
  </si>
  <si>
    <t>КТПН     № 4334</t>
  </si>
  <si>
    <t>КТПН     № 4342</t>
  </si>
  <si>
    <t>КТПН     № 4353</t>
  </si>
  <si>
    <t>КТПН     № 4364</t>
  </si>
  <si>
    <t>КТПН     № 4366</t>
  </si>
  <si>
    <t>КТПН     № 01205</t>
  </si>
  <si>
    <t>КТПН     № 4362</t>
  </si>
  <si>
    <t>КТПН     № 4352</t>
  </si>
  <si>
    <t>КТПН     № 4316</t>
  </si>
  <si>
    <t>КТП          № 2</t>
  </si>
  <si>
    <t>КТПН     № 4314</t>
  </si>
  <si>
    <t>КТПН     № 4328</t>
  </si>
  <si>
    <t>КТПН     № 17</t>
  </si>
  <si>
    <t>КТПН     № 4357</t>
  </si>
  <si>
    <t>КТПН     № 0569</t>
  </si>
  <si>
    <t>КТПН     № 4325</t>
  </si>
  <si>
    <t>КТПН     № 4315</t>
  </si>
  <si>
    <t>ТП   № 20 (4326)</t>
  </si>
  <si>
    <t>КТПН     № 4327</t>
  </si>
  <si>
    <t>КТПН     № 4317</t>
  </si>
  <si>
    <t>КТПН     № 4318</t>
  </si>
  <si>
    <t>КТПН     № 4319</t>
  </si>
  <si>
    <t>КТПН     № 4331</t>
  </si>
  <si>
    <t>КТПН     № 4356</t>
  </si>
  <si>
    <t>КТПН     № 4332</t>
  </si>
  <si>
    <t>КТПН     № 4329</t>
  </si>
  <si>
    <t>КТПН     № 4340</t>
  </si>
  <si>
    <t>КТПН     №4336</t>
  </si>
  <si>
    <t>КТПН     № 4335</t>
  </si>
  <si>
    <t>КТПН     № 4350</t>
  </si>
  <si>
    <t>КТПН     № 4351</t>
  </si>
  <si>
    <t>КТПН     № 4347</t>
  </si>
  <si>
    <t>КТПН     № 4321</t>
  </si>
  <si>
    <t>КТПН     №4320</t>
  </si>
  <si>
    <t>КТПН     №4338</t>
  </si>
  <si>
    <t>КТПН     №4337</t>
  </si>
  <si>
    <t>КТПН     №4339</t>
  </si>
  <si>
    <t>КТПН     № 4346</t>
  </si>
  <si>
    <t>КТПН     №4367</t>
  </si>
  <si>
    <t>КТПН     № 4363</t>
  </si>
  <si>
    <t>КТПН     №4368</t>
  </si>
  <si>
    <t>КТПН     № 4348</t>
  </si>
  <si>
    <t>КТПН     № 4349</t>
  </si>
  <si>
    <t>КТПН     № 4324</t>
  </si>
  <si>
    <t>КТПН     №4323</t>
  </si>
  <si>
    <t>КТПН     № 0549 (4359)</t>
  </si>
  <si>
    <t>КТПН     № 4341</t>
  </si>
  <si>
    <t>КТПН     № 4344</t>
  </si>
  <si>
    <t xml:space="preserve"> </t>
  </si>
  <si>
    <t>№ ТП, КТП</t>
  </si>
  <si>
    <t>Ртр кВА</t>
  </si>
  <si>
    <t>№ Ф</t>
  </si>
  <si>
    <t>I (А)</t>
  </si>
  <si>
    <r>
      <t xml:space="preserve">Uф </t>
    </r>
    <r>
      <rPr>
        <sz val="10"/>
        <color theme="1"/>
        <rFont val="Times New Roman"/>
        <family val="1"/>
        <charset val="204"/>
      </rPr>
      <t>в самой удаленной точке от ТП</t>
    </r>
  </si>
  <si>
    <t>№ отв. ПБВ</t>
  </si>
  <si>
    <t>U ф</t>
  </si>
  <si>
    <t>U л</t>
  </si>
  <si>
    <t>Дата и время замера</t>
  </si>
  <si>
    <t>Площадка ПТЦ</t>
  </si>
  <si>
    <t>В резерве</t>
  </si>
  <si>
    <t>8-оо – 12-оо</t>
  </si>
  <si>
    <t>Сумма</t>
  </si>
  <si>
    <t>09-оо</t>
  </si>
  <si>
    <t>10-оо</t>
  </si>
  <si>
    <t>Распредсети с.Малоалександровка, с.Савкино.</t>
  </si>
  <si>
    <r>
      <t>19-</t>
    </r>
    <r>
      <rPr>
        <sz val="10"/>
        <color theme="1"/>
        <rFont val="Times New Roman"/>
        <family val="1"/>
        <charset val="204"/>
      </rPr>
      <t>15</t>
    </r>
  </si>
  <si>
    <r>
      <t>19-</t>
    </r>
    <r>
      <rPr>
        <sz val="10"/>
        <color theme="1"/>
        <rFont val="Times New Roman"/>
        <family val="1"/>
        <charset val="204"/>
      </rPr>
      <t>45</t>
    </r>
  </si>
  <si>
    <r>
      <t>20-</t>
    </r>
    <r>
      <rPr>
        <sz val="10"/>
        <color theme="1"/>
        <rFont val="Times New Roman"/>
        <family val="1"/>
        <charset val="204"/>
      </rPr>
      <t>20</t>
    </r>
  </si>
  <si>
    <t>Распредсети с.Знаменка</t>
  </si>
  <si>
    <r>
      <t>21-</t>
    </r>
    <r>
      <rPr>
        <sz val="10"/>
        <color theme="1"/>
        <rFont val="Times New Roman"/>
        <family val="1"/>
        <charset val="204"/>
      </rPr>
      <t>20</t>
    </r>
  </si>
  <si>
    <r>
      <t>21-</t>
    </r>
    <r>
      <rPr>
        <sz val="10"/>
        <color theme="1"/>
        <rFont val="Times New Roman"/>
        <family val="1"/>
        <charset val="204"/>
      </rPr>
      <t>50</t>
    </r>
  </si>
  <si>
    <t xml:space="preserve">                                                                                                                                                                            №ТП</t>
  </si>
  <si>
    <t>Sтр         кВА</t>
  </si>
  <si>
    <t>I(А)</t>
  </si>
  <si>
    <t>Uф(В) ток в самой удаленной точке от ТП</t>
  </si>
  <si>
    <t xml:space="preserve">     № отв ПБВ</t>
  </si>
  <si>
    <t>Uл (В)</t>
  </si>
  <si>
    <t>дата время замера</t>
  </si>
  <si>
    <t>10ч 00 мин</t>
  </si>
  <si>
    <t>Р(кВт)</t>
  </si>
  <si>
    <t>19ч 00 мин</t>
  </si>
  <si>
    <t>10ч 10 мин</t>
  </si>
  <si>
    <t>19ч 10 мин</t>
  </si>
  <si>
    <t>10ч 20 мин</t>
  </si>
  <si>
    <t>19ч 20 мин</t>
  </si>
  <si>
    <t>10ч 30 мин</t>
  </si>
  <si>
    <t>19ч 30 мин</t>
  </si>
  <si>
    <t>10ч 40 мин</t>
  </si>
  <si>
    <t>19ч 40 мин</t>
  </si>
  <si>
    <t>10ч 50 мин</t>
  </si>
  <si>
    <t>19ч 50 мин</t>
  </si>
  <si>
    <t>11ч 00 мин</t>
  </si>
  <si>
    <t>20ч 00 мин</t>
  </si>
  <si>
    <t>11ч 10 мин</t>
  </si>
  <si>
    <t>20ч 10 мин</t>
  </si>
  <si>
    <t>11ч 20 мин</t>
  </si>
  <si>
    <t>20ч 20 мин</t>
  </si>
  <si>
    <t>11ч 30 мин</t>
  </si>
  <si>
    <t>20ч 30 мин</t>
  </si>
  <si>
    <t>11ч 40 мин</t>
  </si>
  <si>
    <t>20ч 40 мин</t>
  </si>
  <si>
    <t>11ч 50 мин</t>
  </si>
  <si>
    <t>20ч 50 мин</t>
  </si>
  <si>
    <t>12ч 00 мин</t>
  </si>
  <si>
    <t>21ч 00 мин</t>
  </si>
  <si>
    <t>12ч 10 мин</t>
  </si>
  <si>
    <t>21ч 10 мин</t>
  </si>
  <si>
    <t>12ч 20 мин</t>
  </si>
  <si>
    <t>21ч 20 мин</t>
  </si>
  <si>
    <t>09ч 30 мин</t>
  </si>
  <si>
    <t>18ч 30 мин</t>
  </si>
  <si>
    <t>09ч 40 мин</t>
  </si>
  <si>
    <t>18ч 40 мин</t>
  </si>
  <si>
    <t>09ч 50 мин</t>
  </si>
  <si>
    <t>18ч 50 мин</t>
  </si>
  <si>
    <t>рус</t>
  </si>
  <si>
    <t>сельсовет</t>
  </si>
  <si>
    <t>10ч 15 мин</t>
  </si>
  <si>
    <t>19ч 15 мин</t>
  </si>
  <si>
    <t>10ч 45 мин</t>
  </si>
  <si>
    <t>19ч 45 мин</t>
  </si>
  <si>
    <t>10ч 55 мин</t>
  </si>
  <si>
    <t>19ч 55 мин</t>
  </si>
  <si>
    <t>16ч 00 мин</t>
  </si>
  <si>
    <t>19ч 25 мин</t>
  </si>
  <si>
    <t xml:space="preserve">  </t>
  </si>
  <si>
    <t>Мероприятия и сроки выполнения</t>
  </si>
  <si>
    <t>перераспределение нагрузок по фазам, сентябрь</t>
  </si>
  <si>
    <t>10ч</t>
  </si>
  <si>
    <t>перераспределение нагрузок по фазам, май</t>
  </si>
  <si>
    <t>8ч45мин</t>
  </si>
  <si>
    <t>перенос ТП на ул. Школьную</t>
  </si>
  <si>
    <t>9ч35мин</t>
  </si>
  <si>
    <t>9ч07мин</t>
  </si>
  <si>
    <t>перенос ТП на ул.Октябрскую</t>
  </si>
  <si>
    <t>разгрузить за счет ТП 5105</t>
  </si>
  <si>
    <t>9ч01мин</t>
  </si>
  <si>
    <t>9ч50мин</t>
  </si>
  <si>
    <t>выносной учет, 1шт. Март</t>
  </si>
  <si>
    <t>9ч55мин</t>
  </si>
  <si>
    <t>выносной учет, 4шт. Июнь</t>
  </si>
  <si>
    <t>9ч30мин</t>
  </si>
  <si>
    <t>ремонт ВЛ-0,4 кВ , июль</t>
  </si>
  <si>
    <t>9ч20мин</t>
  </si>
  <si>
    <t>Ф11506</t>
  </si>
  <si>
    <t>17ч50мин</t>
  </si>
  <si>
    <t>18ч20мин</t>
  </si>
  <si>
    <t>орс</t>
  </si>
  <si>
    <t>16ч35мин</t>
  </si>
  <si>
    <t>перерасп. нагрузок по фазам,июнь</t>
  </si>
  <si>
    <t>16ч25мин</t>
  </si>
  <si>
    <t>перерасп. нагрузок по фазам, июнь</t>
  </si>
  <si>
    <t>18ч10мин</t>
  </si>
  <si>
    <t>Ф11507</t>
  </si>
  <si>
    <t>18ч45мин</t>
  </si>
  <si>
    <t>18ч35мин</t>
  </si>
  <si>
    <t>18ч25мин</t>
  </si>
  <si>
    <t>17ч56</t>
  </si>
  <si>
    <t>17ч45мин</t>
  </si>
  <si>
    <t>17ч35мин</t>
  </si>
  <si>
    <t>перерасп нагрузки по фазам, июнь</t>
  </si>
  <si>
    <t>17ч30мин</t>
  </si>
  <si>
    <t>17ч55мин</t>
  </si>
  <si>
    <t>17ч00мин</t>
  </si>
  <si>
    <t>перерасп нагрузки по фазам,Июнь</t>
  </si>
  <si>
    <t>17ч09мин</t>
  </si>
  <si>
    <t>перерасп нагрузки по фазам, июль</t>
  </si>
  <si>
    <t>17ч20мин</t>
  </si>
  <si>
    <t>16ч15мин</t>
  </si>
  <si>
    <t>15ч25мин</t>
  </si>
  <si>
    <t>Ф11508</t>
  </si>
  <si>
    <t>16ч45мин</t>
  </si>
  <si>
    <t>16ч50мин</t>
  </si>
  <si>
    <t>17ч10мин</t>
  </si>
  <si>
    <t>ПС 35/10 "Тастуба" Ф25603</t>
  </si>
  <si>
    <t>15ч35мин</t>
  </si>
  <si>
    <t>15ч45мин</t>
  </si>
  <si>
    <t>Замеры нагрузок по ТП</t>
  </si>
  <si>
    <t>ЗАМЕРЫ ВЫПОЛНЯЮТСЯ В ЧАСЫ МАКСИМАЛЬНЫХ НАГРУЗОК !!!!</t>
  </si>
  <si>
    <t xml:space="preserve">Sтр,
кВА 
</t>
  </si>
  <si>
    <t xml:space="preserve">Uф(В)
 в самой удаленной точке от ТП
</t>
  </si>
  <si>
    <t>дата время
замера</t>
  </si>
  <si>
    <t>A</t>
  </si>
  <si>
    <t>B</t>
  </si>
  <si>
    <t>C</t>
  </si>
  <si>
    <t>AB</t>
  </si>
  <si>
    <t>BC</t>
  </si>
  <si>
    <t>AC</t>
  </si>
  <si>
    <t>ТП 3608</t>
  </si>
  <si>
    <t>P(кВт)</t>
  </si>
  <si>
    <t>ТП 3606</t>
  </si>
  <si>
    <t>ТП 3604</t>
  </si>
  <si>
    <t>ТП 3605</t>
  </si>
  <si>
    <t>ТП 3687</t>
  </si>
  <si>
    <t>ТП 3686</t>
  </si>
  <si>
    <t>ТП 3607</t>
  </si>
  <si>
    <t>ТП 3617</t>
  </si>
  <si>
    <t>2-3</t>
  </si>
  <si>
    <t>2</t>
  </si>
  <si>
    <t>ТП 3696</t>
  </si>
  <si>
    <t>ТП 3632</t>
  </si>
  <si>
    <t>1-2</t>
  </si>
  <si>
    <t>1</t>
  </si>
  <si>
    <t>ТП 3633</t>
  </si>
  <si>
    <t>ТП 3634</t>
  </si>
  <si>
    <t>ТП 3620</t>
  </si>
  <si>
    <t>ТП 3674</t>
  </si>
  <si>
    <t>ТП 3635</t>
  </si>
  <si>
    <t>ТП 3636</t>
  </si>
  <si>
    <t>4</t>
  </si>
  <si>
    <t>ТП 3637</t>
  </si>
  <si>
    <t>ТП 3638</t>
  </si>
  <si>
    <t>ТП 3675</t>
  </si>
  <si>
    <t>2*160</t>
  </si>
  <si>
    <t>ТП 3602</t>
  </si>
  <si>
    <t>ТП 3616</t>
  </si>
  <si>
    <t>ТП 3600</t>
  </si>
  <si>
    <t>ТП 3611</t>
  </si>
  <si>
    <t>ТП 3613</t>
  </si>
  <si>
    <t>ТП 3610</t>
  </si>
  <si>
    <t>ТП 3609</t>
  </si>
  <si>
    <t>ТП 3707</t>
  </si>
  <si>
    <t>ТП 3625</t>
  </si>
  <si>
    <t>Заводская</t>
  </si>
  <si>
    <t>ТП 3705</t>
  </si>
  <si>
    <t>ТП 3655</t>
  </si>
  <si>
    <t>ТП 3659</t>
  </si>
  <si>
    <t>ТП 3689</t>
  </si>
  <si>
    <t>ТП 3656</t>
  </si>
  <si>
    <t>ТП 3654</t>
  </si>
  <si>
    <t>ТП 3710</t>
  </si>
  <si>
    <t>№</t>
  </si>
  <si>
    <t>ТП</t>
  </si>
  <si>
    <t>Sтр</t>
  </si>
  <si>
    <t>кВ</t>
  </si>
  <si>
    <t xml:space="preserve">      I(А)</t>
  </si>
  <si>
    <t>Uф(В)</t>
  </si>
  <si>
    <t>Ток в самой удаленной</t>
  </si>
  <si>
    <t>точке от ТП</t>
  </si>
  <si>
    <t xml:space="preserve">№ отв ПБ </t>
  </si>
  <si>
    <t>U ф (В)</t>
  </si>
  <si>
    <t>U л (В)</t>
  </si>
  <si>
    <t>Дата</t>
  </si>
  <si>
    <t>время</t>
  </si>
  <si>
    <t>замера</t>
  </si>
  <si>
    <t>ТП № 2624</t>
  </si>
  <si>
    <t>д/с Ромашка</t>
  </si>
  <si>
    <t>10-00</t>
  </si>
  <si>
    <t>ТП №</t>
  </si>
  <si>
    <t>Ключ.КПМ</t>
  </si>
  <si>
    <t>16-00</t>
  </si>
  <si>
    <t>Время</t>
  </si>
  <si>
    <t>ТП № 2627</t>
  </si>
  <si>
    <t>Курортная</t>
  </si>
  <si>
    <t>ТП № 2617</t>
  </si>
  <si>
    <t>Лесная</t>
  </si>
  <si>
    <t>ТП № 2619</t>
  </si>
  <si>
    <t>Лесничество</t>
  </si>
  <si>
    <t>14-00</t>
  </si>
  <si>
    <t>ТП № 2648</t>
  </si>
  <si>
    <t>Теплосеть</t>
  </si>
  <si>
    <t>14-30</t>
  </si>
  <si>
    <t>ТП № 2622</t>
  </si>
  <si>
    <t>Терапия</t>
  </si>
  <si>
    <t>14-20</t>
  </si>
  <si>
    <t>ПУЖКХ</t>
  </si>
  <si>
    <t>12-00</t>
  </si>
  <si>
    <t>ТП № 2625</t>
  </si>
  <si>
    <t>Баня</t>
  </si>
  <si>
    <t>ТП № 2660</t>
  </si>
  <si>
    <t>Теплица</t>
  </si>
  <si>
    <t>ТП № 2629</t>
  </si>
  <si>
    <t>Пионер.лагерь</t>
  </si>
  <si>
    <t>15-40</t>
  </si>
  <si>
    <t>ТП № 2631</t>
  </si>
  <si>
    <t>Водозабор</t>
  </si>
  <si>
    <t>новый</t>
  </si>
  <si>
    <t>15-00</t>
  </si>
  <si>
    <t>ТП № 2630</t>
  </si>
  <si>
    <t>Семенная станция</t>
  </si>
  <si>
    <t>Первомайская</t>
  </si>
  <si>
    <t>ТП № 2643</t>
  </si>
  <si>
    <t>СХТ</t>
  </si>
  <si>
    <t>Миляш</t>
  </si>
  <si>
    <t>11-00</t>
  </si>
  <si>
    <t>ТП № 2651</t>
  </si>
  <si>
    <t>Пожарка</t>
  </si>
  <si>
    <t>13-00</t>
  </si>
  <si>
    <t>ТП № 2644</t>
  </si>
  <si>
    <t>Пилорама</t>
  </si>
  <si>
    <t>13-30</t>
  </si>
  <si>
    <t>ТП № 2653</t>
  </si>
  <si>
    <t>Агидель</t>
  </si>
  <si>
    <t>19-15</t>
  </si>
  <si>
    <t>Строительная</t>
  </si>
  <si>
    <t>18-50</t>
  </si>
  <si>
    <t>ТП № 2691</t>
  </si>
  <si>
    <t>Солнечная</t>
  </si>
  <si>
    <t>18-00</t>
  </si>
  <si>
    <t>РДК</t>
  </si>
  <si>
    <t>18-30</t>
  </si>
  <si>
    <t>ТП № 2700</t>
  </si>
  <si>
    <t>Мелиораторов</t>
  </si>
  <si>
    <t>ТП № 2712</t>
  </si>
  <si>
    <t>Энергетиков</t>
  </si>
  <si>
    <t>ТП № 2658</t>
  </si>
  <si>
    <t>Северная</t>
  </si>
  <si>
    <t>16-30</t>
  </si>
  <si>
    <t>ТП № 2713</t>
  </si>
  <si>
    <t>Садовая</t>
  </si>
  <si>
    <t>Сальзегутово</t>
  </si>
  <si>
    <t>ТП № 2714</t>
  </si>
  <si>
    <t>Юбилейная</t>
  </si>
  <si>
    <t>Чапаева</t>
  </si>
  <si>
    <t>18-25</t>
  </si>
  <si>
    <t>Sтр кВа</t>
  </si>
  <si>
    <t>№ 
отв
ПБВ
№</t>
  </si>
  <si>
    <t>ВЛ 10 Кв сечение</t>
  </si>
  <si>
    <t>ВЛ 0,4 кВ сечение</t>
  </si>
  <si>
    <t>примечание</t>
  </si>
  <si>
    <t>А-50</t>
  </si>
  <si>
    <t>А-35</t>
  </si>
  <si>
    <t>разделение монтаж допол фидера 2 квартал</t>
  </si>
  <si>
    <t xml:space="preserve">ТП 4 </t>
  </si>
  <si>
    <t xml:space="preserve">ТП 5 </t>
  </si>
  <si>
    <t>А-25</t>
  </si>
  <si>
    <t>перерасп нагрузок по фазам  июнь</t>
  </si>
  <si>
    <t xml:space="preserve">ТП 34 </t>
  </si>
  <si>
    <t xml:space="preserve">перерасп нагрузок по фазам,  ТО сентябрь </t>
  </si>
  <si>
    <t>ТП 2</t>
  </si>
  <si>
    <t>выполнено перерасп нагрузок по фазам  февраль</t>
  </si>
  <si>
    <t xml:space="preserve">ТП 21 </t>
  </si>
  <si>
    <t>перерасп нагрузок по фазам,  ТО май</t>
  </si>
  <si>
    <t xml:space="preserve">ТП 23 </t>
  </si>
  <si>
    <t>выполнено ТО январь</t>
  </si>
  <si>
    <t xml:space="preserve">ТП 9 </t>
  </si>
  <si>
    <t>перерасп нагрузок по фазам,  ТО июль</t>
  </si>
  <si>
    <t xml:space="preserve">ТП 20 </t>
  </si>
  <si>
    <t>1. выполнено ТО январь    2.  КР июнь</t>
  </si>
  <si>
    <t>ТП 6</t>
  </si>
  <si>
    <t>ТП 7</t>
  </si>
  <si>
    <t>перерасп нагрузок по фазам,  ТО декабрь</t>
  </si>
  <si>
    <t>ТП 36</t>
  </si>
  <si>
    <t>перерасп нагрузок по фазам,  ТО ноябрь</t>
  </si>
  <si>
    <t xml:space="preserve">ТП 4796 </t>
  </si>
  <si>
    <t>КР июнь</t>
  </si>
  <si>
    <t>ТП 29</t>
  </si>
  <si>
    <t xml:space="preserve">ТП 28 </t>
  </si>
  <si>
    <t xml:space="preserve">ТП 42 </t>
  </si>
  <si>
    <t xml:space="preserve">ТП 38 </t>
  </si>
  <si>
    <t xml:space="preserve">ТП 14 </t>
  </si>
  <si>
    <t xml:space="preserve">ТП 31 </t>
  </si>
  <si>
    <t xml:space="preserve">ТП 11 </t>
  </si>
  <si>
    <t xml:space="preserve">ТП 18 </t>
  </si>
  <si>
    <t>КР, замена ТМ на 40 кВа 2 квартал</t>
  </si>
  <si>
    <t>ТП 8  ДРСУ не наш</t>
  </si>
  <si>
    <t>ТП 4806     не наш</t>
  </si>
  <si>
    <t>ТП 4835  полигон</t>
  </si>
  <si>
    <t xml:space="preserve">ТП 25 </t>
  </si>
  <si>
    <t xml:space="preserve">1. перераспр нагрузок выполнено в феврале 2.  ТО август </t>
  </si>
  <si>
    <t xml:space="preserve">ТП 35 </t>
  </si>
  <si>
    <t xml:space="preserve">перерасп нагрузок по фазам,  ТО октябрь </t>
  </si>
  <si>
    <t xml:space="preserve">ТП 27 </t>
  </si>
  <si>
    <t xml:space="preserve">ТП 32 </t>
  </si>
  <si>
    <t xml:space="preserve">ТП 37 </t>
  </si>
  <si>
    <t xml:space="preserve">1. монтаж допол фидера - март  </t>
  </si>
  <si>
    <t xml:space="preserve">ТП 3 </t>
  </si>
  <si>
    <t>перерасп нагрузок по фазам,  ТО апрель</t>
  </si>
  <si>
    <t xml:space="preserve">ТП 19 </t>
  </si>
  <si>
    <t>ТО июнь</t>
  </si>
  <si>
    <t xml:space="preserve">ТП 13 </t>
  </si>
  <si>
    <t xml:space="preserve">КР замена ТМ на 63 кВа апрель </t>
  </si>
  <si>
    <t xml:space="preserve">ТП 4785   старый </t>
  </si>
  <si>
    <t>ТО октябрь</t>
  </si>
  <si>
    <t xml:space="preserve">ТП 4785  новый </t>
  </si>
  <si>
    <t>КР 2 квартал</t>
  </si>
  <si>
    <t xml:space="preserve">ТП 4797  школа </t>
  </si>
  <si>
    <t>КР 2 квартал сентябрь</t>
  </si>
  <si>
    <t xml:space="preserve">ТП 33 </t>
  </si>
  <si>
    <t>перерасп нагрузок по фазам,  ТО  август</t>
  </si>
  <si>
    <t>ТП 26</t>
  </si>
  <si>
    <t xml:space="preserve"> выпорлнено перерасп нагрузок по фазам,  ТО  январь</t>
  </si>
  <si>
    <t>ТП 16</t>
  </si>
  <si>
    <t>Таблица контрольных замеров</t>
  </si>
  <si>
    <t>№ ТП</t>
  </si>
  <si>
    <t>Sтр кВА</t>
  </si>
  <si>
    <t xml:space="preserve">Uф(В) в самой удаленной точке от ТП </t>
  </si>
  <si>
    <t>дата, время замера</t>
  </si>
  <si>
    <t>ТП 8095</t>
  </si>
  <si>
    <t>Р(кВТ)</t>
  </si>
  <si>
    <t>ТП 8491</t>
  </si>
  <si>
    <t>ТП 8094</t>
  </si>
  <si>
    <t>ТП 8012</t>
  </si>
  <si>
    <t>фонарка</t>
  </si>
  <si>
    <t>ТП 8409</t>
  </si>
  <si>
    <t>ТП 8418</t>
  </si>
  <si>
    <t>5 ф.</t>
  </si>
  <si>
    <t>ТП 8623</t>
  </si>
  <si>
    <t xml:space="preserve">4 ф. </t>
  </si>
  <si>
    <t>ТП 8386</t>
  </si>
  <si>
    <t>ТП 8682</t>
  </si>
  <si>
    <t>3 ф.</t>
  </si>
  <si>
    <t>ТП 8117</t>
  </si>
  <si>
    <t>ТП 8453</t>
  </si>
  <si>
    <t>ТП 8340</t>
  </si>
  <si>
    <t>ТП 8118</t>
  </si>
  <si>
    <t>ТП 8354</t>
  </si>
  <si>
    <t>ТП 8129</t>
  </si>
  <si>
    <t>ТП 8121</t>
  </si>
  <si>
    <t>4 фонар.</t>
  </si>
  <si>
    <t>5 фонар</t>
  </si>
  <si>
    <t xml:space="preserve"> 11:15</t>
  </si>
  <si>
    <t>ТП 8401</t>
  </si>
  <si>
    <t>ТП 8124</t>
  </si>
  <si>
    <t>ТП 8151</t>
  </si>
  <si>
    <t>ТП 8258</t>
  </si>
  <si>
    <t>ТП 8707</t>
  </si>
  <si>
    <t>ТП 8708</t>
  </si>
  <si>
    <t>ТП 8038</t>
  </si>
  <si>
    <t>ТП 8698</t>
  </si>
  <si>
    <t>ТП 8699</t>
  </si>
  <si>
    <t>ТП 8700</t>
  </si>
  <si>
    <t>ТП 8687</t>
  </si>
  <si>
    <t>ТП 8574</t>
  </si>
  <si>
    <t>ТП 8532</t>
  </si>
  <si>
    <t>ТП 8167</t>
  </si>
  <si>
    <t>ТП 8440</t>
  </si>
  <si>
    <t xml:space="preserve">5 ф. </t>
  </si>
  <si>
    <t>ТП 8697</t>
  </si>
  <si>
    <t>ТП 8294</t>
  </si>
  <si>
    <t>ТП 8683</t>
  </si>
  <si>
    <t>ТП 8706</t>
  </si>
  <si>
    <t>ТП 8667</t>
  </si>
  <si>
    <t>6 ф.</t>
  </si>
  <si>
    <t>ф."элит"</t>
  </si>
  <si>
    <t>ТП 8627</t>
  </si>
  <si>
    <t>Р(кВт) 936,90</t>
  </si>
  <si>
    <t>Р(кВт) 458,16</t>
  </si>
  <si>
    <t>Р(кВт) 479,72</t>
  </si>
  <si>
    <t>Р(кВт) 26,22</t>
  </si>
  <si>
    <t>Р(кВт) 10,87</t>
  </si>
  <si>
    <t>Р(кВт) 10,17</t>
  </si>
  <si>
    <t>Р(кВт) 3,53</t>
  </si>
  <si>
    <t>Р(кВт) 15,35</t>
  </si>
  <si>
    <t>Р(кВт) 28,65</t>
  </si>
  <si>
    <t>Р(кВт)18,14</t>
  </si>
  <si>
    <t>Р (кВт) 22,80</t>
  </si>
  <si>
    <t xml:space="preserve">Uф(В)
 в самой удаленной точке от ТП
 </t>
  </si>
  <si>
    <t>20.18
22.06.15</t>
  </si>
  <si>
    <t>19.42
22.06.15</t>
  </si>
  <si>
    <t>19.15
22.06.15</t>
  </si>
  <si>
    <t>19.25
22.06.15</t>
  </si>
  <si>
    <t>20.08
22.06.15</t>
  </si>
  <si>
    <t>19.13
22.06.15</t>
  </si>
  <si>
    <t>19.55
22.06.15</t>
  </si>
  <si>
    <t>21.15
22.06.15</t>
  </si>
  <si>
    <t>20.32
22.06.15</t>
  </si>
  <si>
    <t>20.00
22.06.15</t>
  </si>
  <si>
    <t>19.28
22.06.15</t>
  </si>
  <si>
    <t>20.34
22.06.15</t>
  </si>
  <si>
    <t>19.59
22.06.15</t>
  </si>
  <si>
    <t>19.15
23.06.15</t>
  </si>
  <si>
    <t>20.07
23.06.15</t>
  </si>
  <si>
    <t>20.35
23.06.15</t>
  </si>
  <si>
    <t>20.18
23.06.15</t>
  </si>
  <si>
    <t>20.00
23.06.15</t>
  </si>
  <si>
    <t>20.12
23.06.15</t>
  </si>
  <si>
    <t>20.12
24.06.15</t>
  </si>
  <si>
    <t>20.15
24.06.15</t>
  </si>
  <si>
    <t>ТП -5183    Тугайлы-4</t>
  </si>
  <si>
    <t xml:space="preserve"> Uф(В)
ток в самой удаленной точке от ТП</t>
  </si>
  <si>
    <t>ТП -53 пл. Элеватора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</si>
</sst>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[$-F400]h:mm:ss\ AM/PM"/>
  </numFmts>
  <fonts count="2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3">
    <xf numFmtId="0" fontId="0" fillId="0" borderId="0" xfId="0"/>
    <xf numFmtId="0" fontId="2" fillId="0" borderId="6" xfId="0" applyFont="1" applyBorder="1" applyAlignment="1">
      <alignment horizontal="center"/>
    </xf>
    <xf numFmtId="0" fontId="0" fillId="0" borderId="6" xfId="0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16" fontId="3" fillId="0" borderId="18" xfId="0" applyNumberFormat="1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wrapText="1"/>
    </xf>
    <xf numFmtId="0" fontId="0" fillId="0" borderId="20" xfId="0" applyBorder="1" applyAlignment="1">
      <alignment wrapText="1"/>
    </xf>
    <xf numFmtId="0" fontId="0" fillId="0" borderId="16" xfId="0" applyBorder="1" applyAlignment="1">
      <alignment wrapText="1"/>
    </xf>
    <xf numFmtId="0" fontId="6" fillId="0" borderId="1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3" borderId="48" xfId="0" applyFont="1" applyFill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3" borderId="47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 vertical="center"/>
    </xf>
    <xf numFmtId="2" fontId="13" fillId="3" borderId="48" xfId="0" applyNumberFormat="1" applyFont="1" applyFill="1" applyBorder="1" applyAlignment="1">
      <alignment horizontal="center" vertical="center"/>
    </xf>
    <xf numFmtId="2" fontId="13" fillId="2" borderId="48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49" fontId="13" fillId="3" borderId="48" xfId="0" applyNumberFormat="1" applyFont="1" applyFill="1" applyBorder="1" applyAlignment="1">
      <alignment horizontal="center" vertical="center"/>
    </xf>
    <xf numFmtId="49" fontId="13" fillId="0" borderId="48" xfId="0" applyNumberFormat="1" applyFont="1" applyBorder="1" applyAlignment="1">
      <alignment horizontal="center" vertical="center"/>
    </xf>
    <xf numFmtId="49" fontId="13" fillId="3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0" fontId="13" fillId="2" borderId="48" xfId="0" applyFont="1" applyFill="1" applyBorder="1" applyAlignment="1">
      <alignment horizontal="center" vertical="center"/>
    </xf>
    <xf numFmtId="0" fontId="14" fillId="0" borderId="0" xfId="0" applyFont="1"/>
    <xf numFmtId="0" fontId="6" fillId="0" borderId="34" xfId="0" applyFont="1" applyBorder="1" applyAlignment="1">
      <alignment vertical="top" wrapText="1"/>
    </xf>
    <xf numFmtId="0" fontId="6" fillId="0" borderId="35" xfId="0" applyFont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6" fillId="0" borderId="42" xfId="0" applyFont="1" applyBorder="1" applyAlignment="1">
      <alignment vertical="top" wrapText="1"/>
    </xf>
    <xf numFmtId="0" fontId="6" fillId="0" borderId="53" xfId="0" applyFon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53" xfId="0" applyBorder="1" applyAlignment="1">
      <alignment vertical="top" wrapText="1"/>
    </xf>
    <xf numFmtId="17" fontId="0" fillId="0" borderId="53" xfId="0" applyNumberFormat="1" applyBorder="1" applyAlignment="1">
      <alignment vertical="top" wrapText="1"/>
    </xf>
    <xf numFmtId="14" fontId="0" fillId="0" borderId="53" xfId="0" applyNumberForma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15" fillId="0" borderId="18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6" fillId="0" borderId="0" xfId="0" applyFont="1"/>
    <xf numFmtId="0" fontId="18" fillId="0" borderId="0" xfId="0" applyFont="1" applyAlignment="1">
      <alignment horizontal="center" vertical="center"/>
    </xf>
    <xf numFmtId="0" fontId="15" fillId="0" borderId="0" xfId="0" applyFont="1"/>
    <xf numFmtId="0" fontId="6" fillId="0" borderId="0" xfId="0" applyFont="1"/>
    <xf numFmtId="49" fontId="16" fillId="0" borderId="6" xfId="0" applyNumberFormat="1" applyFont="1" applyBorder="1" applyAlignment="1">
      <alignment horizontal="center" wrapText="1"/>
    </xf>
    <xf numFmtId="0" fontId="16" fillId="0" borderId="44" xfId="0" applyFont="1" applyBorder="1"/>
    <xf numFmtId="0" fontId="16" fillId="0" borderId="1" xfId="0" applyFont="1" applyBorder="1"/>
    <xf numFmtId="0" fontId="16" fillId="0" borderId="6" xfId="0" applyFont="1" applyBorder="1"/>
    <xf numFmtId="0" fontId="16" fillId="0" borderId="46" xfId="0" applyFont="1" applyBorder="1"/>
    <xf numFmtId="0" fontId="16" fillId="0" borderId="7" xfId="0" applyFont="1" applyBorder="1"/>
    <xf numFmtId="0" fontId="16" fillId="0" borderId="0" xfId="0" applyFont="1" applyBorder="1"/>
    <xf numFmtId="0" fontId="16" fillId="0" borderId="47" xfId="0" applyFont="1" applyBorder="1"/>
    <xf numFmtId="14" fontId="16" fillId="0" borderId="47" xfId="0" applyNumberFormat="1" applyFont="1" applyBorder="1"/>
    <xf numFmtId="0" fontId="17" fillId="0" borderId="6" xfId="0" applyFont="1" applyBorder="1"/>
    <xf numFmtId="0" fontId="16" fillId="0" borderId="45" xfId="0" applyFont="1" applyBorder="1"/>
    <xf numFmtId="0" fontId="16" fillId="0" borderId="5" xfId="0" applyFont="1" applyBorder="1"/>
    <xf numFmtId="0" fontId="16" fillId="0" borderId="2" xfId="0" applyFont="1" applyBorder="1"/>
    <xf numFmtId="0" fontId="16" fillId="0" borderId="4" xfId="0" applyFont="1" applyBorder="1"/>
    <xf numFmtId="0" fontId="16" fillId="0" borderId="48" xfId="0" applyFont="1" applyBorder="1"/>
    <xf numFmtId="165" fontId="16" fillId="0" borderId="47" xfId="0" applyNumberFormat="1" applyFont="1" applyBorder="1"/>
    <xf numFmtId="14" fontId="16" fillId="0" borderId="7" xfId="0" applyNumberFormat="1" applyFont="1" applyBorder="1"/>
    <xf numFmtId="0" fontId="6" fillId="0" borderId="7" xfId="0" applyFont="1" applyBorder="1"/>
    <xf numFmtId="0" fontId="6" fillId="0" borderId="0" xfId="1" applyFont="1"/>
    <xf numFmtId="49" fontId="6" fillId="0" borderId="44" xfId="1" applyNumberFormat="1" applyFont="1" applyBorder="1" applyAlignment="1">
      <alignment horizontal="center" wrapText="1"/>
    </xf>
    <xf numFmtId="49" fontId="6" fillId="0" borderId="3" xfId="1" applyNumberFormat="1" applyFont="1" applyBorder="1" applyAlignment="1">
      <alignment horizontal="center" wrapText="1"/>
    </xf>
    <xf numFmtId="49" fontId="6" fillId="0" borderId="6" xfId="1" applyNumberFormat="1" applyFont="1" applyBorder="1" applyAlignment="1">
      <alignment horizontal="center" wrapText="1"/>
    </xf>
    <xf numFmtId="49" fontId="6" fillId="0" borderId="45" xfId="1" applyNumberFormat="1" applyFont="1" applyBorder="1" applyAlignment="1">
      <alignment horizontal="center" wrapText="1"/>
    </xf>
    <xf numFmtId="0" fontId="6" fillId="0" borderId="6" xfId="1" applyFont="1" applyBorder="1" applyAlignment="1">
      <alignment horizontal="center"/>
    </xf>
    <xf numFmtId="0" fontId="6" fillId="0" borderId="46" xfId="1" applyFont="1" applyBorder="1"/>
    <xf numFmtId="0" fontId="6" fillId="0" borderId="1" xfId="1" applyFont="1" applyBorder="1"/>
    <xf numFmtId="0" fontId="6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4" fontId="6" fillId="0" borderId="47" xfId="1" applyNumberFormat="1" applyFont="1" applyBorder="1"/>
    <xf numFmtId="0" fontId="6" fillId="0" borderId="7" xfId="1" applyFont="1" applyBorder="1"/>
    <xf numFmtId="0" fontId="6" fillId="0" borderId="0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6" fillId="0" borderId="47" xfId="1" applyFont="1" applyBorder="1"/>
    <xf numFmtId="0" fontId="6" fillId="0" borderId="5" xfId="1" applyFont="1" applyBorder="1" applyAlignment="1">
      <alignment horizontal="center"/>
    </xf>
    <xf numFmtId="165" fontId="6" fillId="0" borderId="47" xfId="1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6" xfId="0" applyFont="1" applyBorder="1"/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20" fontId="4" fillId="0" borderId="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0" fontId="4" fillId="0" borderId="5" xfId="0" applyNumberFormat="1" applyFont="1" applyBorder="1" applyAlignment="1">
      <alignment horizontal="center" vertical="center"/>
    </xf>
    <xf numFmtId="0" fontId="4" fillId="0" borderId="6" xfId="0" applyFont="1" applyFill="1" applyBorder="1"/>
    <xf numFmtId="0" fontId="4" fillId="0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20" fontId="4" fillId="0" borderId="1" xfId="0" applyNumberFormat="1" applyFont="1" applyBorder="1" applyAlignment="1">
      <alignment vertical="center"/>
    </xf>
    <xf numFmtId="0" fontId="4" fillId="0" borderId="5" xfId="0" applyFont="1" applyFill="1" applyBorder="1"/>
    <xf numFmtId="0" fontId="4" fillId="0" borderId="5" xfId="0" applyFont="1" applyBorder="1"/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20" fontId="4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0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5" borderId="6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horizontal="center" vertical="center"/>
    </xf>
    <xf numFmtId="0" fontId="21" fillId="5" borderId="6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21" fillId="5" borderId="0" xfId="0" applyFont="1" applyFill="1"/>
    <xf numFmtId="0" fontId="3" fillId="5" borderId="7" xfId="0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/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/>
    <xf numFmtId="0" fontId="3" fillId="0" borderId="34" xfId="0" applyFont="1" applyBorder="1" applyAlignment="1">
      <alignment vertical="top" wrapText="1"/>
    </xf>
    <xf numFmtId="0" fontId="3" fillId="0" borderId="42" xfId="0" applyFont="1" applyBorder="1" applyAlignment="1">
      <alignment vertical="top" wrapText="1"/>
    </xf>
    <xf numFmtId="0" fontId="23" fillId="0" borderId="0" xfId="0" applyFont="1"/>
    <xf numFmtId="0" fontId="0" fillId="0" borderId="6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0" borderId="3" xfId="1" applyNumberFormat="1" applyFont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57" xfId="1" applyFont="1" applyBorder="1"/>
    <xf numFmtId="164" fontId="6" fillId="0" borderId="58" xfId="1" applyNumberFormat="1" applyFont="1" applyBorder="1" applyAlignment="1">
      <alignment horizontal="center" vertical="center"/>
    </xf>
    <xf numFmtId="0" fontId="6" fillId="0" borderId="56" xfId="1" applyFont="1" applyBorder="1"/>
    <xf numFmtId="0" fontId="6" fillId="0" borderId="58" xfId="1" applyFont="1" applyBorder="1" applyAlignment="1">
      <alignment horizontal="center"/>
    </xf>
    <xf numFmtId="0" fontId="6" fillId="0" borderId="56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62" xfId="1" applyFont="1" applyBorder="1"/>
    <xf numFmtId="0" fontId="6" fillId="0" borderId="60" xfId="0" applyFont="1" applyBorder="1"/>
    <xf numFmtId="2" fontId="19" fillId="0" borderId="59" xfId="1" applyNumberFormat="1" applyFont="1" applyBorder="1" applyAlignment="1">
      <alignment horizontal="center" vertical="center"/>
    </xf>
    <xf numFmtId="2" fontId="19" fillId="0" borderId="60" xfId="1" applyNumberFormat="1" applyFont="1" applyBorder="1" applyAlignment="1">
      <alignment horizontal="center" vertical="center"/>
    </xf>
    <xf numFmtId="2" fontId="19" fillId="0" borderId="61" xfId="1" applyNumberFormat="1" applyFont="1" applyBorder="1" applyAlignment="1">
      <alignment horizontal="center" vertical="center"/>
    </xf>
    <xf numFmtId="14" fontId="6" fillId="0" borderId="56" xfId="1" applyNumberFormat="1" applyFont="1" applyBorder="1"/>
    <xf numFmtId="0" fontId="6" fillId="0" borderId="57" xfId="1" applyFont="1" applyBorder="1" applyAlignment="1">
      <alignment horizontal="center"/>
    </xf>
    <xf numFmtId="49" fontId="6" fillId="0" borderId="57" xfId="1" applyNumberFormat="1" applyFont="1" applyBorder="1" applyAlignment="1">
      <alignment horizontal="center" wrapText="1"/>
    </xf>
    <xf numFmtId="2" fontId="24" fillId="0" borderId="59" xfId="1" applyNumberFormat="1" applyFont="1" applyBorder="1" applyAlignment="1">
      <alignment horizontal="center" vertical="center"/>
    </xf>
    <xf numFmtId="2" fontId="24" fillId="0" borderId="59" xfId="1" applyNumberFormat="1" applyFont="1" applyBorder="1" applyAlignment="1">
      <alignment horizontal="center" vertical="center"/>
    </xf>
    <xf numFmtId="2" fontId="24" fillId="0" borderId="60" xfId="1" applyNumberFormat="1" applyFont="1" applyBorder="1" applyAlignment="1">
      <alignment horizontal="center" vertical="center"/>
    </xf>
    <xf numFmtId="2" fontId="24" fillId="0" borderId="61" xfId="1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16" fillId="0" borderId="58" xfId="0" applyFont="1" applyBorder="1" applyAlignment="1">
      <alignment horizontal="center"/>
    </xf>
    <xf numFmtId="0" fontId="16" fillId="0" borderId="57" xfId="0" applyFont="1" applyBorder="1"/>
    <xf numFmtId="0" fontId="16" fillId="0" borderId="56" xfId="0" applyFont="1" applyBorder="1"/>
    <xf numFmtId="0" fontId="16" fillId="0" borderId="58" xfId="0" applyFont="1" applyBorder="1"/>
    <xf numFmtId="0" fontId="16" fillId="0" borderId="59" xfId="0" applyFont="1" applyBorder="1"/>
    <xf numFmtId="0" fontId="16" fillId="0" borderId="61" xfId="0" applyFont="1" applyBorder="1"/>
    <xf numFmtId="0" fontId="16" fillId="0" borderId="15" xfId="0" applyFont="1" applyBorder="1"/>
    <xf numFmtId="0" fontId="16" fillId="0" borderId="62" xfId="0" applyFont="1" applyBorder="1"/>
    <xf numFmtId="0" fontId="17" fillId="0" borderId="59" xfId="0" applyFont="1" applyBorder="1"/>
    <xf numFmtId="0" fontId="17" fillId="0" borderId="61" xfId="0" applyFont="1" applyBorder="1"/>
    <xf numFmtId="0" fontId="6" fillId="0" borderId="31" xfId="0" applyFont="1" applyBorder="1"/>
    <xf numFmtId="0" fontId="15" fillId="0" borderId="31" xfId="0" applyFont="1" applyBorder="1"/>
    <xf numFmtId="0" fontId="18" fillId="0" borderId="31" xfId="0" applyFont="1" applyBorder="1" applyAlignment="1">
      <alignment horizontal="center" vertical="center"/>
    </xf>
    <xf numFmtId="0" fontId="15" fillId="0" borderId="15" xfId="0" applyFont="1" applyBorder="1"/>
    <xf numFmtId="0" fontId="18" fillId="0" borderId="15" xfId="0" applyFont="1" applyBorder="1" applyAlignment="1">
      <alignment horizontal="center" vertical="center"/>
    </xf>
    <xf numFmtId="0" fontId="16" fillId="0" borderId="31" xfId="0" applyFont="1" applyBorder="1"/>
    <xf numFmtId="0" fontId="6" fillId="0" borderId="56" xfId="0" applyFont="1" applyBorder="1"/>
    <xf numFmtId="2" fontId="25" fillId="5" borderId="60" xfId="0" applyNumberFormat="1" applyFont="1" applyFill="1" applyBorder="1"/>
    <xf numFmtId="2" fontId="25" fillId="0" borderId="60" xfId="0" applyNumberFormat="1" applyFont="1" applyBorder="1"/>
    <xf numFmtId="0" fontId="25" fillId="0" borderId="60" xfId="0" applyFont="1" applyBorder="1"/>
    <xf numFmtId="0" fontId="3" fillId="0" borderId="64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0" fontId="4" fillId="0" borderId="15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26" fillId="0" borderId="18" xfId="0" applyFont="1" applyBorder="1" applyAlignment="1">
      <alignment vertical="top" wrapText="1"/>
    </xf>
    <xf numFmtId="0" fontId="3" fillId="0" borderId="16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2" fontId="13" fillId="3" borderId="2" xfId="0" applyNumberFormat="1" applyFont="1" applyFill="1" applyBorder="1" applyAlignment="1">
      <alignment horizontal="center" vertical="center"/>
    </xf>
    <xf numFmtId="2" fontId="13" fillId="3" borderId="3" xfId="0" applyNumberFormat="1" applyFont="1" applyFill="1" applyBorder="1" applyAlignment="1">
      <alignment horizontal="center" vertical="center"/>
    </xf>
    <xf numFmtId="2" fontId="13" fillId="3" borderId="4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3" fillId="3" borderId="52" xfId="0" applyFont="1" applyFill="1" applyBorder="1" applyAlignment="1">
      <alignment horizontal="center" vertical="center"/>
    </xf>
    <xf numFmtId="0" fontId="13" fillId="3" borderId="5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0" fillId="3" borderId="6" xfId="0" applyNumberForma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1" fillId="5" borderId="6" xfId="0" applyFont="1" applyFill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4" fontId="0" fillId="0" borderId="0" xfId="0" applyNumberFormat="1"/>
    <xf numFmtId="14" fontId="0" fillId="0" borderId="7" xfId="0" applyNumberFormat="1" applyBorder="1" applyAlignment="1">
      <alignment wrapText="1"/>
    </xf>
    <xf numFmtId="14" fontId="3" fillId="0" borderId="20" xfId="0" applyNumberFormat="1" applyFont="1" applyBorder="1" applyAlignment="1">
      <alignment horizontal="center" wrapText="1"/>
    </xf>
    <xf numFmtId="0" fontId="4" fillId="0" borderId="0" xfId="0" applyFont="1" applyAlignment="1">
      <alignment horizontal="left"/>
    </xf>
    <xf numFmtId="14" fontId="0" fillId="0" borderId="0" xfId="0" applyNumberFormat="1" applyAlignment="1">
      <alignment vertical="center"/>
    </xf>
    <xf numFmtId="14" fontId="0" fillId="0" borderId="6" xfId="0" applyNumberFormat="1" applyBorder="1" applyAlignment="1">
      <alignment vertical="center" wrapText="1"/>
    </xf>
    <xf numFmtId="14" fontId="13" fillId="0" borderId="7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14" fontId="13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7" xfId="0" applyNumberFormat="1" applyBorder="1" applyAlignment="1">
      <alignment wrapText="1"/>
    </xf>
    <xf numFmtId="14" fontId="0" fillId="0" borderId="5" xfId="0" applyNumberFormat="1" applyBorder="1" applyAlignment="1">
      <alignment wrapText="1"/>
    </xf>
    <xf numFmtId="14" fontId="2" fillId="0" borderId="1" xfId="0" applyNumberFormat="1" applyFont="1" applyBorder="1" applyAlignment="1">
      <alignment horizontal="center" wrapText="1"/>
    </xf>
    <xf numFmtId="14" fontId="2" fillId="0" borderId="5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36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20" fillId="0" borderId="55" xfId="0" applyFont="1" applyBorder="1" applyAlignment="1">
      <alignment horizontal="center" vertical="top" wrapText="1"/>
    </xf>
    <xf numFmtId="0" fontId="20" fillId="0" borderId="31" xfId="0" applyFont="1" applyBorder="1" applyAlignment="1">
      <alignment horizontal="center" vertical="top" wrapText="1"/>
    </xf>
    <xf numFmtId="0" fontId="20" fillId="0" borderId="32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3" fillId="0" borderId="30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20" fillId="0" borderId="30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center" vertical="top" wrapText="1"/>
    </xf>
    <xf numFmtId="0" fontId="3" fillId="0" borderId="39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24" fillId="0" borderId="65" xfId="1" applyFont="1" applyBorder="1" applyAlignment="1">
      <alignment horizontal="center"/>
    </xf>
    <xf numFmtId="0" fontId="24" fillId="0" borderId="66" xfId="1" applyFont="1" applyBorder="1" applyAlignment="1">
      <alignment horizontal="center"/>
    </xf>
    <xf numFmtId="0" fontId="24" fillId="0" borderId="55" xfId="1" applyFont="1" applyBorder="1" applyAlignment="1">
      <alignment horizontal="center"/>
    </xf>
    <xf numFmtId="0" fontId="24" fillId="0" borderId="31" xfId="1" applyFont="1" applyBorder="1" applyAlignment="1">
      <alignment horizontal="center"/>
    </xf>
    <xf numFmtId="0" fontId="20" fillId="0" borderId="34" xfId="0" applyFont="1" applyBorder="1" applyAlignment="1">
      <alignment horizontal="center" wrapText="1"/>
    </xf>
    <xf numFmtId="0" fontId="20" fillId="0" borderId="35" xfId="0" applyFont="1" applyBorder="1" applyAlignment="1">
      <alignment horizontal="center" wrapText="1"/>
    </xf>
    <xf numFmtId="0" fontId="20" fillId="0" borderId="24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24" fillId="0" borderId="67" xfId="1" applyFont="1" applyBorder="1" applyAlignment="1">
      <alignment horizontal="center"/>
    </xf>
    <xf numFmtId="0" fontId="24" fillId="0" borderId="41" xfId="1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2" fontId="24" fillId="0" borderId="59" xfId="1" applyNumberFormat="1" applyFont="1" applyBorder="1" applyAlignment="1">
      <alignment horizontal="center" vertical="center"/>
    </xf>
    <xf numFmtId="2" fontId="24" fillId="0" borderId="60" xfId="1" applyNumberFormat="1" applyFont="1" applyBorder="1" applyAlignment="1">
      <alignment horizontal="center" vertical="center"/>
    </xf>
    <xf numFmtId="2" fontId="24" fillId="0" borderId="6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wrapText="1"/>
    </xf>
    <xf numFmtId="49" fontId="6" fillId="0" borderId="3" xfId="1" applyNumberFormat="1" applyFont="1" applyBorder="1" applyAlignment="1">
      <alignment horizontal="center" wrapText="1"/>
    </xf>
    <xf numFmtId="49" fontId="6" fillId="0" borderId="4" xfId="1" applyNumberFormat="1" applyFont="1" applyBorder="1" applyAlignment="1">
      <alignment horizontal="center" wrapText="1"/>
    </xf>
    <xf numFmtId="49" fontId="6" fillId="0" borderId="1" xfId="1" applyNumberFormat="1" applyFont="1" applyBorder="1" applyAlignment="1">
      <alignment horizontal="center" wrapText="1"/>
    </xf>
    <xf numFmtId="49" fontId="6" fillId="0" borderId="5" xfId="1" applyNumberFormat="1" applyFont="1" applyBorder="1" applyAlignment="1">
      <alignment horizontal="center" wrapText="1"/>
    </xf>
    <xf numFmtId="49" fontId="6" fillId="0" borderId="56" xfId="1" applyNumberFormat="1" applyFont="1" applyBorder="1" applyAlignment="1">
      <alignment horizontal="center" wrapText="1"/>
    </xf>
    <xf numFmtId="0" fontId="18" fillId="0" borderId="6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49" fontId="16" fillId="0" borderId="50" xfId="0" applyNumberFormat="1" applyFont="1" applyBorder="1" applyAlignment="1">
      <alignment horizontal="center" wrapText="1"/>
    </xf>
    <xf numFmtId="49" fontId="16" fillId="0" borderId="62" xfId="0" applyNumberFormat="1" applyFont="1" applyBorder="1" applyAlignment="1">
      <alignment horizont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56" xfId="0" applyNumberFormat="1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wrapText="1"/>
    </xf>
    <xf numFmtId="49" fontId="16" fillId="0" borderId="3" xfId="0" applyNumberFormat="1" applyFont="1" applyBorder="1" applyAlignment="1">
      <alignment horizontal="center" wrapText="1"/>
    </xf>
    <xf numFmtId="49" fontId="16" fillId="0" borderId="4" xfId="0" applyNumberFormat="1" applyFont="1" applyBorder="1" applyAlignment="1">
      <alignment horizontal="center" wrapText="1"/>
    </xf>
    <xf numFmtId="49" fontId="16" fillId="0" borderId="44" xfId="0" applyNumberFormat="1" applyFont="1" applyBorder="1" applyAlignment="1">
      <alignment horizontal="center" wrapText="1"/>
    </xf>
    <xf numFmtId="49" fontId="16" fillId="0" borderId="57" xfId="0" applyNumberFormat="1" applyFont="1" applyBorder="1" applyAlignment="1">
      <alignment horizontal="center" wrapText="1"/>
    </xf>
    <xf numFmtId="49" fontId="16" fillId="0" borderId="1" xfId="0" applyNumberFormat="1" applyFont="1" applyBorder="1" applyAlignment="1">
      <alignment horizontal="center" wrapText="1"/>
    </xf>
    <xf numFmtId="49" fontId="16" fillId="0" borderId="56" xfId="0" applyNumberFormat="1" applyFont="1" applyBorder="1" applyAlignment="1">
      <alignment horizontal="center" wrapText="1"/>
    </xf>
    <xf numFmtId="49" fontId="16" fillId="0" borderId="49" xfId="0" applyNumberFormat="1" applyFont="1" applyBorder="1" applyAlignment="1">
      <alignment horizontal="center" wrapText="1"/>
    </xf>
    <xf numFmtId="49" fontId="16" fillId="0" borderId="15" xfId="0" applyNumberFormat="1" applyFont="1" applyBorder="1" applyAlignment="1">
      <alignment horizontal="center" wrapText="1"/>
    </xf>
    <xf numFmtId="0" fontId="25" fillId="0" borderId="0" xfId="0" applyFont="1" applyBorder="1" applyAlignment="1">
      <alignment horizontal="center"/>
    </xf>
    <xf numFmtId="0" fontId="25" fillId="0" borderId="53" xfId="0" applyFont="1" applyBorder="1" applyAlignment="1">
      <alignment horizontal="center"/>
    </xf>
    <xf numFmtId="0" fontId="26" fillId="0" borderId="0" xfId="0" applyFont="1" applyBorder="1" applyAlignment="1">
      <alignment horizontal="center" vertical="top" wrapText="1"/>
    </xf>
    <xf numFmtId="0" fontId="26" fillId="0" borderId="53" xfId="0" applyFont="1" applyBorder="1" applyAlignment="1">
      <alignment horizontal="center" vertical="top" wrapText="1"/>
    </xf>
    <xf numFmtId="0" fontId="0" fillId="0" borderId="34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6" fillId="0" borderId="34" xfId="0" applyFont="1" applyBorder="1" applyAlignment="1">
      <alignment vertical="top" wrapText="1"/>
    </xf>
    <xf numFmtId="0" fontId="6" fillId="0" borderId="35" xfId="0" applyFont="1" applyBorder="1" applyAlignment="1">
      <alignment vertical="top" wrapText="1"/>
    </xf>
    <xf numFmtId="0" fontId="6" fillId="0" borderId="21" xfId="0" applyFont="1" applyBorder="1" applyAlignment="1">
      <alignment vertical="top" wrapText="1"/>
    </xf>
    <xf numFmtId="0" fontId="6" fillId="0" borderId="54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53" xfId="0" applyFont="1" applyBorder="1" applyAlignment="1">
      <alignment vertical="top" wrapText="1"/>
    </xf>
    <xf numFmtId="0" fontId="6" fillId="0" borderId="22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6" fillId="0" borderId="43" xfId="0" applyFont="1" applyBorder="1" applyAlignment="1">
      <alignment vertical="top" wrapText="1"/>
    </xf>
    <xf numFmtId="0" fontId="6" fillId="0" borderId="40" xfId="0" applyFont="1" applyBorder="1" applyAlignment="1">
      <alignment vertical="top" wrapText="1"/>
    </xf>
    <xf numFmtId="0" fontId="6" fillId="0" borderId="42" xfId="0" applyFont="1" applyBorder="1" applyAlignment="1">
      <alignment vertical="top" wrapText="1"/>
    </xf>
    <xf numFmtId="0" fontId="24" fillId="0" borderId="36" xfId="0" applyFont="1" applyBorder="1" applyAlignment="1">
      <alignment horizontal="center" vertical="top" wrapText="1"/>
    </xf>
    <xf numFmtId="0" fontId="24" fillId="0" borderId="31" xfId="0" applyFont="1" applyBorder="1" applyAlignment="1">
      <alignment horizontal="center" vertical="top" wrapText="1"/>
    </xf>
    <xf numFmtId="0" fontId="24" fillId="0" borderId="37" xfId="0" applyFont="1" applyBorder="1" applyAlignment="1">
      <alignment horizontal="center" vertical="top" wrapText="1"/>
    </xf>
    <xf numFmtId="0" fontId="26" fillId="0" borderId="36" xfId="0" applyFont="1" applyBorder="1" applyAlignment="1">
      <alignment horizontal="center" vertical="top" wrapText="1"/>
    </xf>
    <xf numFmtId="0" fontId="26" fillId="0" borderId="31" xfId="0" applyFont="1" applyBorder="1" applyAlignment="1">
      <alignment horizontal="center" vertical="top" wrapText="1"/>
    </xf>
    <xf numFmtId="0" fontId="26" fillId="0" borderId="37" xfId="0" applyFont="1" applyBorder="1" applyAlignment="1">
      <alignment horizontal="center" vertical="top" wrapText="1"/>
    </xf>
    <xf numFmtId="0" fontId="3" fillId="0" borderId="43" xfId="0" applyFont="1" applyBorder="1" applyAlignment="1">
      <alignment vertical="top" wrapText="1"/>
    </xf>
    <xf numFmtId="0" fontId="3" fillId="0" borderId="40" xfId="0" applyFont="1" applyBorder="1" applyAlignment="1">
      <alignment vertical="top" wrapText="1"/>
    </xf>
    <xf numFmtId="0" fontId="3" fillId="0" borderId="42" xfId="0" applyFont="1" applyBorder="1" applyAlignment="1">
      <alignment vertical="top" wrapText="1"/>
    </xf>
    <xf numFmtId="0" fontId="6" fillId="0" borderId="36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37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7" xfId="0" applyFont="1" applyFill="1" applyBorder="1"/>
    <xf numFmtId="0" fontId="3" fillId="5" borderId="5" xfId="0" applyFont="1" applyFill="1" applyBorder="1"/>
    <xf numFmtId="0" fontId="20" fillId="5" borderId="1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/>
    </xf>
    <xf numFmtId="0" fontId="21" fillId="5" borderId="6" xfId="0" applyFont="1" applyFill="1" applyBorder="1" applyAlignment="1">
      <alignment horizontal="center" wrapText="1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5" xfId="0" applyFont="1" applyBorder="1" applyAlignment="1"/>
    <xf numFmtId="0" fontId="27" fillId="0" borderId="2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4" fontId="13" fillId="0" borderId="6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4" fontId="13" fillId="0" borderId="7" xfId="0" applyNumberFormat="1" applyFont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/>
    </xf>
    <xf numFmtId="2" fontId="13" fillId="0" borderId="4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2" fontId="28" fillId="0" borderId="2" xfId="0" applyNumberFormat="1" applyFont="1" applyBorder="1" applyAlignment="1">
      <alignment horizontal="center" vertical="center"/>
    </xf>
    <xf numFmtId="2" fontId="28" fillId="0" borderId="3" xfId="0" applyNumberFormat="1" applyFont="1" applyBorder="1" applyAlignment="1">
      <alignment horizontal="center" vertical="center"/>
    </xf>
    <xf numFmtId="2" fontId="28" fillId="0" borderId="4" xfId="0" applyNumberFormat="1" applyFont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1"/>
  <sheetViews>
    <sheetView workbookViewId="0">
      <selection sqref="A1:O23"/>
    </sheetView>
  </sheetViews>
  <sheetFormatPr defaultRowHeight="15"/>
  <cols>
    <col min="15" max="15" width="15.85546875" customWidth="1"/>
    <col min="16" max="16" width="10.140625" bestFit="1" customWidth="1"/>
  </cols>
  <sheetData>
    <row r="1" spans="1:16">
      <c r="B1" t="s">
        <v>0</v>
      </c>
    </row>
    <row r="2" spans="1:16">
      <c r="A2" s="262" t="s">
        <v>1</v>
      </c>
      <c r="B2" s="262" t="s">
        <v>2</v>
      </c>
      <c r="C2" s="262" t="s">
        <v>3</v>
      </c>
      <c r="D2" s="259" t="s">
        <v>4</v>
      </c>
      <c r="E2" s="260"/>
      <c r="F2" s="261"/>
      <c r="G2" s="262" t="s">
        <v>5</v>
      </c>
      <c r="H2" s="262" t="s">
        <v>6</v>
      </c>
      <c r="I2" s="259" t="s">
        <v>7</v>
      </c>
      <c r="J2" s="260"/>
      <c r="K2" s="261"/>
      <c r="L2" s="259" t="s">
        <v>8</v>
      </c>
      <c r="M2" s="260"/>
      <c r="N2" s="261"/>
      <c r="O2" s="262" t="s">
        <v>9</v>
      </c>
    </row>
    <row r="3" spans="1:16">
      <c r="A3" s="263"/>
      <c r="B3" s="263"/>
      <c r="C3" s="263"/>
      <c r="D3" s="1" t="s">
        <v>10</v>
      </c>
      <c r="E3" s="1" t="s">
        <v>11</v>
      </c>
      <c r="F3" s="1" t="s">
        <v>12</v>
      </c>
      <c r="G3" s="263"/>
      <c r="H3" s="263"/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263"/>
    </row>
    <row r="4" spans="1:16">
      <c r="A4" s="264" t="s">
        <v>16</v>
      </c>
      <c r="B4" s="267">
        <v>160</v>
      </c>
      <c r="C4" s="2">
        <v>1</v>
      </c>
      <c r="D4" s="2">
        <v>24.8</v>
      </c>
      <c r="E4" s="2">
        <v>18.8</v>
      </c>
      <c r="F4" s="2">
        <v>44.1</v>
      </c>
      <c r="G4" s="2">
        <v>217</v>
      </c>
      <c r="H4" s="2"/>
      <c r="I4" s="2">
        <v>217</v>
      </c>
      <c r="J4" s="2">
        <v>236</v>
      </c>
      <c r="K4" s="2">
        <v>216</v>
      </c>
      <c r="L4" s="2">
        <v>393</v>
      </c>
      <c r="M4" s="2">
        <v>389</v>
      </c>
      <c r="N4" s="2">
        <v>392</v>
      </c>
      <c r="O4" s="270">
        <v>42177</v>
      </c>
    </row>
    <row r="5" spans="1:16">
      <c r="A5" s="265"/>
      <c r="B5" s="268"/>
      <c r="C5" s="2">
        <v>2</v>
      </c>
      <c r="D5" s="2">
        <v>25.8</v>
      </c>
      <c r="E5" s="2">
        <v>10.8</v>
      </c>
      <c r="F5" s="2">
        <v>23.5</v>
      </c>
      <c r="G5" s="2">
        <v>218</v>
      </c>
      <c r="H5" s="2"/>
      <c r="I5" s="2">
        <v>217</v>
      </c>
      <c r="J5" s="2">
        <v>236</v>
      </c>
      <c r="K5" s="2">
        <v>219</v>
      </c>
      <c r="L5" s="2">
        <v>394</v>
      </c>
      <c r="M5" s="2">
        <v>389</v>
      </c>
      <c r="N5" s="2">
        <v>389</v>
      </c>
      <c r="O5" s="268"/>
    </row>
    <row r="6" spans="1:16">
      <c r="A6" s="265"/>
      <c r="B6" s="268"/>
      <c r="C6" s="2">
        <v>3</v>
      </c>
      <c r="D6" s="2">
        <v>29.5</v>
      </c>
      <c r="E6" s="2">
        <v>39</v>
      </c>
      <c r="F6" s="2">
        <v>33.200000000000003</v>
      </c>
      <c r="G6" s="2">
        <v>224</v>
      </c>
      <c r="H6" s="2"/>
      <c r="I6" s="2">
        <v>216</v>
      </c>
      <c r="J6" s="2">
        <v>236</v>
      </c>
      <c r="K6" s="2">
        <v>221</v>
      </c>
      <c r="L6" s="2">
        <v>394</v>
      </c>
      <c r="M6" s="2">
        <v>390</v>
      </c>
      <c r="N6" s="2">
        <v>391</v>
      </c>
      <c r="O6" s="268"/>
    </row>
    <row r="7" spans="1:16">
      <c r="A7" s="265"/>
      <c r="B7" s="268"/>
      <c r="C7" s="3" t="s">
        <v>17</v>
      </c>
      <c r="D7" s="3">
        <f>SUM(D4:D6)</f>
        <v>80.099999999999994</v>
      </c>
      <c r="E7" s="3">
        <f t="shared" ref="E7:N7" si="0">SUM(E4:E6)</f>
        <v>68.599999999999994</v>
      </c>
      <c r="F7" s="3">
        <f t="shared" si="0"/>
        <v>100.8</v>
      </c>
      <c r="G7" s="3"/>
      <c r="H7" s="3"/>
      <c r="I7" s="3">
        <f t="shared" si="0"/>
        <v>650</v>
      </c>
      <c r="J7" s="3">
        <f t="shared" si="0"/>
        <v>708</v>
      </c>
      <c r="K7" s="3">
        <f t="shared" si="0"/>
        <v>656</v>
      </c>
      <c r="L7" s="3">
        <f t="shared" si="0"/>
        <v>1181</v>
      </c>
      <c r="M7" s="3">
        <f t="shared" si="0"/>
        <v>1168</v>
      </c>
      <c r="N7" s="3">
        <f t="shared" si="0"/>
        <v>1172</v>
      </c>
      <c r="O7" s="268"/>
    </row>
    <row r="8" spans="1:16">
      <c r="A8" s="266"/>
      <c r="B8" s="269"/>
      <c r="C8" s="3" t="s">
        <v>18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69"/>
      <c r="P8" s="250"/>
    </row>
    <row r="9" spans="1:16">
      <c r="A9" s="264" t="s">
        <v>19</v>
      </c>
      <c r="B9" s="267">
        <v>400</v>
      </c>
      <c r="C9" s="2">
        <v>1</v>
      </c>
      <c r="D9" s="2">
        <v>31.3</v>
      </c>
      <c r="E9" s="2">
        <v>40.799999999999997</v>
      </c>
      <c r="F9" s="2">
        <v>21.8</v>
      </c>
      <c r="G9" s="2">
        <v>228</v>
      </c>
      <c r="H9" s="2"/>
      <c r="I9" s="2">
        <v>228</v>
      </c>
      <c r="J9" s="2">
        <v>237</v>
      </c>
      <c r="K9" s="2">
        <v>229</v>
      </c>
      <c r="L9" s="2">
        <v>406</v>
      </c>
      <c r="M9" s="2">
        <v>403</v>
      </c>
      <c r="N9" s="2">
        <v>405</v>
      </c>
      <c r="O9" s="270">
        <v>42177</v>
      </c>
    </row>
    <row r="10" spans="1:16">
      <c r="A10" s="265"/>
      <c r="B10" s="268"/>
      <c r="C10" s="2">
        <v>2</v>
      </c>
      <c r="D10" s="2">
        <v>82.4</v>
      </c>
      <c r="E10" s="2">
        <v>25.4</v>
      </c>
      <c r="F10" s="2">
        <v>23.8</v>
      </c>
      <c r="G10" s="2">
        <v>229</v>
      </c>
      <c r="H10" s="2"/>
      <c r="I10" s="2">
        <v>228</v>
      </c>
      <c r="J10" s="2">
        <v>237</v>
      </c>
      <c r="K10" s="2">
        <v>229</v>
      </c>
      <c r="L10" s="2">
        <v>407</v>
      </c>
      <c r="M10" s="2">
        <v>406</v>
      </c>
      <c r="N10" s="2">
        <v>407</v>
      </c>
      <c r="O10" s="268"/>
    </row>
    <row r="11" spans="1:16">
      <c r="A11" s="265"/>
      <c r="B11" s="268"/>
      <c r="C11" s="2">
        <v>3</v>
      </c>
      <c r="D11" s="2">
        <v>15.6</v>
      </c>
      <c r="E11" s="2">
        <v>1.8</v>
      </c>
      <c r="F11" s="2">
        <v>18.600000000000001</v>
      </c>
      <c r="G11" s="2">
        <v>232</v>
      </c>
      <c r="H11" s="2"/>
      <c r="I11" s="2">
        <v>230</v>
      </c>
      <c r="J11" s="2">
        <v>238</v>
      </c>
      <c r="K11" s="2">
        <v>230</v>
      </c>
      <c r="L11" s="2">
        <v>407</v>
      </c>
      <c r="M11" s="2">
        <v>405</v>
      </c>
      <c r="N11" s="2">
        <v>409</v>
      </c>
      <c r="O11" s="268"/>
    </row>
    <row r="12" spans="1:16">
      <c r="A12" s="265"/>
      <c r="B12" s="268"/>
      <c r="C12" s="3" t="s">
        <v>17</v>
      </c>
      <c r="D12" s="3">
        <f>SUM(D9:D11)</f>
        <v>129.30000000000001</v>
      </c>
      <c r="E12" s="3">
        <f t="shared" ref="E12:F12" si="1">SUM(E9:E11)</f>
        <v>67.999999999999986</v>
      </c>
      <c r="F12" s="3">
        <f t="shared" si="1"/>
        <v>64.2</v>
      </c>
      <c r="G12" s="3"/>
      <c r="H12" s="3"/>
      <c r="I12" s="3">
        <f t="shared" ref="I12:N12" si="2">SUM(I9:I11)</f>
        <v>686</v>
      </c>
      <c r="J12" s="3">
        <f t="shared" si="2"/>
        <v>712</v>
      </c>
      <c r="K12" s="3">
        <f t="shared" si="2"/>
        <v>688</v>
      </c>
      <c r="L12" s="3">
        <f t="shared" si="2"/>
        <v>1220</v>
      </c>
      <c r="M12" s="3">
        <f t="shared" si="2"/>
        <v>1214</v>
      </c>
      <c r="N12" s="3">
        <f t="shared" si="2"/>
        <v>1221</v>
      </c>
      <c r="O12" s="268"/>
    </row>
    <row r="13" spans="1:16">
      <c r="A13" s="266"/>
      <c r="B13" s="269"/>
      <c r="C13" s="3" t="s">
        <v>18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69"/>
      <c r="P13" s="250"/>
    </row>
    <row r="14" spans="1:16">
      <c r="A14" s="264" t="s">
        <v>20</v>
      </c>
      <c r="B14" s="267">
        <v>400</v>
      </c>
      <c r="C14" s="2">
        <v>1</v>
      </c>
      <c r="D14" s="2">
        <v>0.4</v>
      </c>
      <c r="E14" s="2">
        <v>3.4</v>
      </c>
      <c r="F14" s="2">
        <v>54</v>
      </c>
      <c r="G14" s="2">
        <v>227</v>
      </c>
      <c r="H14" s="2"/>
      <c r="I14" s="2">
        <v>235</v>
      </c>
      <c r="J14" s="2">
        <v>233</v>
      </c>
      <c r="K14" s="2">
        <v>225</v>
      </c>
      <c r="L14" s="2">
        <v>403</v>
      </c>
      <c r="M14" s="2">
        <v>404</v>
      </c>
      <c r="N14" s="2">
        <v>381</v>
      </c>
      <c r="O14" s="270">
        <v>42177</v>
      </c>
    </row>
    <row r="15" spans="1:16">
      <c r="A15" s="265"/>
      <c r="B15" s="268"/>
      <c r="C15" s="2">
        <v>2</v>
      </c>
      <c r="D15" s="2">
        <v>30.5</v>
      </c>
      <c r="E15" s="2">
        <v>41.1</v>
      </c>
      <c r="F15" s="2">
        <v>51.1</v>
      </c>
      <c r="G15" s="2">
        <v>218</v>
      </c>
      <c r="H15" s="2"/>
      <c r="I15" s="2">
        <v>217</v>
      </c>
      <c r="J15" s="2">
        <v>227</v>
      </c>
      <c r="K15" s="2">
        <v>218</v>
      </c>
      <c r="L15" s="2">
        <v>405</v>
      </c>
      <c r="M15" s="2">
        <v>407</v>
      </c>
      <c r="N15" s="2">
        <v>404</v>
      </c>
      <c r="O15" s="268"/>
    </row>
    <row r="16" spans="1:16">
      <c r="A16" s="265"/>
      <c r="B16" s="268"/>
      <c r="C16" s="2">
        <v>3</v>
      </c>
      <c r="D16" s="2">
        <v>76.3</v>
      </c>
      <c r="E16" s="2">
        <v>38.9</v>
      </c>
      <c r="F16" s="2">
        <v>55.5</v>
      </c>
      <c r="G16" s="2">
        <v>226</v>
      </c>
      <c r="H16" s="2"/>
      <c r="I16" s="2">
        <v>224</v>
      </c>
      <c r="J16" s="2">
        <v>233</v>
      </c>
      <c r="K16" s="2">
        <v>233</v>
      </c>
      <c r="L16" s="2">
        <v>406</v>
      </c>
      <c r="M16" s="2">
        <v>405</v>
      </c>
      <c r="N16" s="2">
        <v>404</v>
      </c>
      <c r="O16" s="268"/>
    </row>
    <row r="17" spans="1:15">
      <c r="A17" s="265"/>
      <c r="B17" s="268"/>
      <c r="C17" s="3" t="s">
        <v>17</v>
      </c>
      <c r="D17" s="3">
        <f>SUM(D14:D16)</f>
        <v>107.19999999999999</v>
      </c>
      <c r="E17" s="3">
        <f t="shared" ref="E17:F17" si="3">SUM(E14:E16)</f>
        <v>83.4</v>
      </c>
      <c r="F17" s="3">
        <f t="shared" si="3"/>
        <v>160.6</v>
      </c>
      <c r="G17" s="3"/>
      <c r="H17" s="3"/>
      <c r="I17" s="3">
        <f t="shared" ref="I17:N17" si="4">SUM(I14:I16)</f>
        <v>676</v>
      </c>
      <c r="J17" s="3">
        <f t="shared" si="4"/>
        <v>693</v>
      </c>
      <c r="K17" s="3">
        <f t="shared" si="4"/>
        <v>676</v>
      </c>
      <c r="L17" s="3">
        <f t="shared" si="4"/>
        <v>1214</v>
      </c>
      <c r="M17" s="3">
        <f t="shared" si="4"/>
        <v>1216</v>
      </c>
      <c r="N17" s="3">
        <f t="shared" si="4"/>
        <v>1189</v>
      </c>
      <c r="O17" s="268"/>
    </row>
    <row r="18" spans="1:15">
      <c r="A18" s="266"/>
      <c r="B18" s="269"/>
      <c r="C18" s="3" t="s">
        <v>18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69"/>
    </row>
    <row r="19" spans="1:15">
      <c r="A19" s="264" t="s">
        <v>21</v>
      </c>
      <c r="B19" s="267">
        <v>250</v>
      </c>
      <c r="C19" s="2">
        <v>1</v>
      </c>
      <c r="D19" s="2">
        <v>179.5</v>
      </c>
      <c r="E19" s="2">
        <v>145.6</v>
      </c>
      <c r="F19" s="2">
        <v>90.9</v>
      </c>
      <c r="G19" s="2">
        <v>227</v>
      </c>
      <c r="H19" s="2"/>
      <c r="I19" s="2">
        <v>228</v>
      </c>
      <c r="J19" s="2">
        <v>226</v>
      </c>
      <c r="K19" s="2">
        <v>244</v>
      </c>
      <c r="L19" s="2">
        <v>402</v>
      </c>
      <c r="M19" s="2">
        <v>410</v>
      </c>
      <c r="N19" s="2">
        <v>404</v>
      </c>
      <c r="O19" s="270">
        <v>42177</v>
      </c>
    </row>
    <row r="20" spans="1:15">
      <c r="A20" s="265"/>
      <c r="B20" s="268"/>
      <c r="C20" s="2">
        <v>2</v>
      </c>
      <c r="D20" s="2">
        <v>25.2</v>
      </c>
      <c r="E20" s="2">
        <v>70.5</v>
      </c>
      <c r="F20" s="2">
        <v>11.9</v>
      </c>
      <c r="G20" s="2">
        <v>225</v>
      </c>
      <c r="H20" s="2"/>
      <c r="I20" s="2">
        <v>226</v>
      </c>
      <c r="J20" s="2">
        <v>225</v>
      </c>
      <c r="K20" s="2">
        <v>244</v>
      </c>
      <c r="L20" s="2">
        <v>402</v>
      </c>
      <c r="M20" s="2">
        <v>410</v>
      </c>
      <c r="N20" s="2">
        <v>404</v>
      </c>
      <c r="O20" s="268"/>
    </row>
    <row r="21" spans="1:15">
      <c r="A21" s="265"/>
      <c r="B21" s="268"/>
      <c r="C21" s="2">
        <v>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68"/>
    </row>
    <row r="22" spans="1:15">
      <c r="A22" s="265"/>
      <c r="B22" s="268"/>
      <c r="C22" s="3" t="s">
        <v>17</v>
      </c>
      <c r="D22" s="3">
        <f>SUM(D19:D21)</f>
        <v>204.7</v>
      </c>
      <c r="E22" s="3">
        <f t="shared" ref="E22:F22" si="5">SUM(E19:E21)</f>
        <v>216.1</v>
      </c>
      <c r="F22" s="3">
        <f t="shared" si="5"/>
        <v>102.80000000000001</v>
      </c>
      <c r="G22" s="3"/>
      <c r="H22" s="3"/>
      <c r="I22" s="3">
        <f t="shared" ref="I22:N22" si="6">SUM(I19:I21)</f>
        <v>454</v>
      </c>
      <c r="J22" s="3">
        <f t="shared" si="6"/>
        <v>451</v>
      </c>
      <c r="K22" s="3">
        <f t="shared" si="6"/>
        <v>488</v>
      </c>
      <c r="L22" s="3">
        <f t="shared" si="6"/>
        <v>804</v>
      </c>
      <c r="M22" s="3">
        <f t="shared" si="6"/>
        <v>820</v>
      </c>
      <c r="N22" s="3">
        <f t="shared" si="6"/>
        <v>808</v>
      </c>
      <c r="O22" s="268"/>
    </row>
    <row r="23" spans="1:15">
      <c r="A23" s="266"/>
      <c r="B23" s="269"/>
      <c r="C23" s="3" t="s">
        <v>18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69"/>
    </row>
    <row r="24" spans="1:15">
      <c r="A24" s="264" t="s">
        <v>22</v>
      </c>
      <c r="B24" s="267">
        <v>160</v>
      </c>
      <c r="C24" s="2">
        <v>1</v>
      </c>
      <c r="D24" s="2">
        <v>0</v>
      </c>
      <c r="E24" s="2">
        <v>3</v>
      </c>
      <c r="F24" s="2">
        <v>19.100000000000001</v>
      </c>
      <c r="G24" s="2">
        <v>223</v>
      </c>
      <c r="H24" s="2"/>
      <c r="I24" s="2">
        <v>226</v>
      </c>
      <c r="J24" s="2">
        <v>223</v>
      </c>
      <c r="K24" s="2">
        <v>223</v>
      </c>
      <c r="L24" s="2">
        <v>391</v>
      </c>
      <c r="M24" s="2">
        <v>394</v>
      </c>
      <c r="N24" s="2">
        <v>392</v>
      </c>
      <c r="O24" s="270">
        <v>42177</v>
      </c>
    </row>
    <row r="25" spans="1:15">
      <c r="A25" s="265"/>
      <c r="B25" s="268"/>
      <c r="C25" s="2">
        <v>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68"/>
    </row>
    <row r="26" spans="1:15">
      <c r="A26" s="265"/>
      <c r="B26" s="268"/>
      <c r="C26" s="2">
        <v>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68"/>
    </row>
    <row r="27" spans="1:15">
      <c r="A27" s="265"/>
      <c r="B27" s="268"/>
      <c r="C27" s="3" t="s">
        <v>17</v>
      </c>
      <c r="D27" s="3">
        <f>SUM(D24:D26)</f>
        <v>0</v>
      </c>
      <c r="E27" s="3">
        <f t="shared" ref="E27:F27" si="7">SUM(E24:E26)</f>
        <v>3</v>
      </c>
      <c r="F27" s="3">
        <f t="shared" si="7"/>
        <v>19.100000000000001</v>
      </c>
      <c r="G27" s="3"/>
      <c r="H27" s="3"/>
      <c r="I27" s="3">
        <f t="shared" ref="I27:N27" si="8">SUM(I24:I26)</f>
        <v>226</v>
      </c>
      <c r="J27" s="3">
        <f t="shared" si="8"/>
        <v>223</v>
      </c>
      <c r="K27" s="3">
        <f t="shared" si="8"/>
        <v>223</v>
      </c>
      <c r="L27" s="3">
        <f t="shared" si="8"/>
        <v>391</v>
      </c>
      <c r="M27" s="3">
        <f t="shared" si="8"/>
        <v>394</v>
      </c>
      <c r="N27" s="3">
        <f t="shared" si="8"/>
        <v>392</v>
      </c>
      <c r="O27" s="268"/>
    </row>
    <row r="28" spans="1:15">
      <c r="A28" s="266"/>
      <c r="B28" s="269"/>
      <c r="C28" s="3" t="s">
        <v>18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69"/>
    </row>
    <row r="29" spans="1:15">
      <c r="A29" s="264" t="s">
        <v>23</v>
      </c>
      <c r="B29" s="267">
        <v>160</v>
      </c>
      <c r="C29" s="2">
        <v>1</v>
      </c>
      <c r="D29" s="2">
        <v>5.2</v>
      </c>
      <c r="E29" s="2">
        <v>0.9</v>
      </c>
      <c r="F29" s="2">
        <v>12.6</v>
      </c>
      <c r="G29" s="2">
        <v>235</v>
      </c>
      <c r="H29" s="2"/>
      <c r="I29" s="2">
        <v>239</v>
      </c>
      <c r="J29" s="2">
        <v>231</v>
      </c>
      <c r="K29" s="2">
        <v>235</v>
      </c>
      <c r="L29" s="2">
        <v>405</v>
      </c>
      <c r="M29" s="2">
        <v>415</v>
      </c>
      <c r="N29" s="2">
        <v>411</v>
      </c>
      <c r="O29" s="270">
        <v>42177</v>
      </c>
    </row>
    <row r="30" spans="1:15">
      <c r="A30" s="265"/>
      <c r="B30" s="268"/>
      <c r="C30" s="2">
        <v>2</v>
      </c>
      <c r="D30" s="2">
        <v>3.5</v>
      </c>
      <c r="E30" s="2">
        <v>9.1999999999999993</v>
      </c>
      <c r="F30" s="2">
        <v>0.8</v>
      </c>
      <c r="G30" s="2">
        <v>234</v>
      </c>
      <c r="H30" s="2"/>
      <c r="I30" s="2">
        <v>240</v>
      </c>
      <c r="J30" s="2">
        <v>234</v>
      </c>
      <c r="K30" s="2">
        <v>235</v>
      </c>
      <c r="L30" s="2">
        <v>409</v>
      </c>
      <c r="M30" s="2">
        <v>415</v>
      </c>
      <c r="N30" s="2">
        <v>412</v>
      </c>
      <c r="O30" s="268"/>
    </row>
    <row r="31" spans="1:15">
      <c r="A31" s="265"/>
      <c r="B31" s="268"/>
      <c r="C31" s="2">
        <v>3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68"/>
    </row>
    <row r="32" spans="1:15">
      <c r="A32" s="265"/>
      <c r="B32" s="268"/>
      <c r="C32" s="3" t="s">
        <v>17</v>
      </c>
      <c r="D32" s="3">
        <f>SUM(D29:D31)</f>
        <v>8.6999999999999993</v>
      </c>
      <c r="E32" s="3">
        <f t="shared" ref="E32:F32" si="9">SUM(E29:E31)</f>
        <v>10.1</v>
      </c>
      <c r="F32" s="3">
        <f t="shared" si="9"/>
        <v>13.4</v>
      </c>
      <c r="G32" s="3"/>
      <c r="H32" s="3"/>
      <c r="I32" s="3">
        <f t="shared" ref="I32:N32" si="10">SUM(I29:I31)</f>
        <v>479</v>
      </c>
      <c r="J32" s="3">
        <f t="shared" si="10"/>
        <v>465</v>
      </c>
      <c r="K32" s="3">
        <f t="shared" si="10"/>
        <v>470</v>
      </c>
      <c r="L32" s="3">
        <f t="shared" si="10"/>
        <v>814</v>
      </c>
      <c r="M32" s="3">
        <f t="shared" si="10"/>
        <v>830</v>
      </c>
      <c r="N32" s="3">
        <f t="shared" si="10"/>
        <v>823</v>
      </c>
      <c r="O32" s="268"/>
    </row>
    <row r="33" spans="1:15">
      <c r="A33" s="266"/>
      <c r="B33" s="269"/>
      <c r="C33" s="3" t="s">
        <v>18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69"/>
    </row>
    <row r="34" spans="1:15" ht="15" customHeight="1">
      <c r="A34" s="264" t="s">
        <v>24</v>
      </c>
      <c r="B34" s="267">
        <v>100</v>
      </c>
      <c r="C34" s="2">
        <v>1</v>
      </c>
      <c r="D34" s="2">
        <v>99.9</v>
      </c>
      <c r="E34" s="2">
        <v>79.7</v>
      </c>
      <c r="F34" s="2">
        <v>76.900000000000006</v>
      </c>
      <c r="G34" s="2">
        <v>213</v>
      </c>
      <c r="H34" s="2"/>
      <c r="I34" s="2">
        <v>212</v>
      </c>
      <c r="J34" s="2">
        <v>213</v>
      </c>
      <c r="K34" s="2">
        <v>223</v>
      </c>
      <c r="L34" s="2">
        <v>381</v>
      </c>
      <c r="M34" s="2">
        <v>376</v>
      </c>
      <c r="N34" s="2">
        <v>377</v>
      </c>
      <c r="O34" s="270">
        <v>42177</v>
      </c>
    </row>
    <row r="35" spans="1:15">
      <c r="A35" s="265"/>
      <c r="B35" s="268"/>
      <c r="C35" s="2">
        <v>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68"/>
    </row>
    <row r="36" spans="1:15">
      <c r="A36" s="265"/>
      <c r="B36" s="268"/>
      <c r="C36" s="2">
        <v>3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68"/>
    </row>
    <row r="37" spans="1:15">
      <c r="A37" s="265"/>
      <c r="B37" s="268"/>
      <c r="C37" s="3" t="s">
        <v>17</v>
      </c>
      <c r="D37" s="3">
        <f>SUM(D34:D36)</f>
        <v>99.9</v>
      </c>
      <c r="E37" s="3">
        <f t="shared" ref="E37:F37" si="11">SUM(E34:E36)</f>
        <v>79.7</v>
      </c>
      <c r="F37" s="3">
        <f t="shared" si="11"/>
        <v>76.900000000000006</v>
      </c>
      <c r="G37" s="3"/>
      <c r="H37" s="3"/>
      <c r="I37" s="3">
        <f t="shared" ref="I37:N37" si="12">SUM(I34:I36)</f>
        <v>212</v>
      </c>
      <c r="J37" s="3">
        <f t="shared" si="12"/>
        <v>213</v>
      </c>
      <c r="K37" s="3">
        <f t="shared" si="12"/>
        <v>223</v>
      </c>
      <c r="L37" s="3">
        <f t="shared" si="12"/>
        <v>381</v>
      </c>
      <c r="M37" s="3">
        <f t="shared" si="12"/>
        <v>376</v>
      </c>
      <c r="N37" s="3">
        <f t="shared" si="12"/>
        <v>377</v>
      </c>
      <c r="O37" s="268"/>
    </row>
    <row r="38" spans="1:15">
      <c r="A38" s="266"/>
      <c r="B38" s="269"/>
      <c r="C38" s="3" t="s">
        <v>18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69"/>
    </row>
    <row r="39" spans="1:15" ht="15" customHeight="1">
      <c r="A39" s="264" t="s">
        <v>25</v>
      </c>
      <c r="B39" s="267">
        <v>160</v>
      </c>
      <c r="C39" s="2">
        <v>1</v>
      </c>
      <c r="D39" s="2">
        <v>28.6</v>
      </c>
      <c r="E39" s="2">
        <v>0</v>
      </c>
      <c r="F39" s="2">
        <v>6.5</v>
      </c>
      <c r="G39" s="2">
        <v>223</v>
      </c>
      <c r="H39" s="2"/>
      <c r="I39" s="2">
        <v>225</v>
      </c>
      <c r="J39" s="2">
        <v>244</v>
      </c>
      <c r="K39" s="2">
        <v>221</v>
      </c>
      <c r="L39" s="2">
        <v>403</v>
      </c>
      <c r="M39" s="2">
        <v>406</v>
      </c>
      <c r="N39" s="2">
        <v>402</v>
      </c>
      <c r="O39" s="270">
        <v>42177</v>
      </c>
    </row>
    <row r="40" spans="1:15">
      <c r="A40" s="265"/>
      <c r="B40" s="268"/>
      <c r="C40" s="2">
        <v>2</v>
      </c>
      <c r="D40" s="2">
        <v>64.2</v>
      </c>
      <c r="E40" s="2">
        <v>1.9</v>
      </c>
      <c r="F40" s="2">
        <v>8.3000000000000007</v>
      </c>
      <c r="G40" s="2">
        <v>222</v>
      </c>
      <c r="H40" s="2"/>
      <c r="I40" s="2">
        <v>225</v>
      </c>
      <c r="J40" s="2">
        <v>244</v>
      </c>
      <c r="K40" s="2">
        <v>222</v>
      </c>
      <c r="L40" s="2">
        <v>403</v>
      </c>
      <c r="M40" s="2">
        <v>406</v>
      </c>
      <c r="N40" s="2">
        <v>402</v>
      </c>
      <c r="O40" s="268"/>
    </row>
    <row r="41" spans="1:15">
      <c r="A41" s="265"/>
      <c r="B41" s="268"/>
      <c r="C41" s="2">
        <v>3</v>
      </c>
      <c r="D41" s="2">
        <v>1.8</v>
      </c>
      <c r="E41" s="2">
        <v>14.9</v>
      </c>
      <c r="F41" s="2">
        <v>10.3</v>
      </c>
      <c r="G41" s="2">
        <v>223</v>
      </c>
      <c r="H41" s="2"/>
      <c r="I41" s="2">
        <v>225</v>
      </c>
      <c r="J41" s="2">
        <v>244</v>
      </c>
      <c r="K41" s="2">
        <v>222</v>
      </c>
      <c r="L41" s="2">
        <v>403</v>
      </c>
      <c r="M41" s="2">
        <v>406</v>
      </c>
      <c r="N41" s="2">
        <v>402</v>
      </c>
      <c r="O41" s="268"/>
    </row>
    <row r="42" spans="1:15">
      <c r="A42" s="265"/>
      <c r="B42" s="268"/>
      <c r="C42" s="3" t="s">
        <v>17</v>
      </c>
      <c r="D42" s="3">
        <f>SUM(D39:D41)</f>
        <v>94.600000000000009</v>
      </c>
      <c r="E42" s="3">
        <f t="shared" ref="E42:F42" si="13">SUM(E39:E41)</f>
        <v>16.8</v>
      </c>
      <c r="F42" s="3">
        <f t="shared" si="13"/>
        <v>25.1</v>
      </c>
      <c r="G42" s="3"/>
      <c r="H42" s="3"/>
      <c r="I42" s="3">
        <f t="shared" ref="I42:N42" si="14">SUM(I39:I41)</f>
        <v>675</v>
      </c>
      <c r="J42" s="3">
        <f t="shared" si="14"/>
        <v>732</v>
      </c>
      <c r="K42" s="3">
        <f t="shared" si="14"/>
        <v>665</v>
      </c>
      <c r="L42" s="3">
        <f t="shared" si="14"/>
        <v>1209</v>
      </c>
      <c r="M42" s="3">
        <f t="shared" si="14"/>
        <v>1218</v>
      </c>
      <c r="N42" s="3">
        <f t="shared" si="14"/>
        <v>1206</v>
      </c>
      <c r="O42" s="268"/>
    </row>
    <row r="43" spans="1:15">
      <c r="A43" s="266"/>
      <c r="B43" s="269"/>
      <c r="C43" s="3" t="s">
        <v>18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69"/>
    </row>
    <row r="44" spans="1:15" ht="15" customHeight="1">
      <c r="A44" s="264" t="s">
        <v>26</v>
      </c>
      <c r="B44" s="267">
        <v>63</v>
      </c>
      <c r="C44" s="2">
        <v>1</v>
      </c>
      <c r="D44" s="2">
        <v>11.3</v>
      </c>
      <c r="E44" s="2">
        <v>19.100000000000001</v>
      </c>
      <c r="F44" s="2">
        <v>30.1</v>
      </c>
      <c r="G44" s="2">
        <v>225</v>
      </c>
      <c r="H44" s="2"/>
      <c r="I44" s="2">
        <v>238</v>
      </c>
      <c r="J44" s="2">
        <v>220</v>
      </c>
      <c r="K44" s="2">
        <v>233</v>
      </c>
      <c r="L44" s="2">
        <v>406</v>
      </c>
      <c r="M44" s="2">
        <v>408</v>
      </c>
      <c r="N44" s="2">
        <v>408</v>
      </c>
      <c r="O44" s="270">
        <v>42177</v>
      </c>
    </row>
    <row r="45" spans="1:15">
      <c r="A45" s="265"/>
      <c r="B45" s="268"/>
      <c r="C45" s="2">
        <v>2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68"/>
    </row>
    <row r="46" spans="1:15">
      <c r="A46" s="265"/>
      <c r="B46" s="268"/>
      <c r="C46" s="2">
        <v>3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68"/>
    </row>
    <row r="47" spans="1:15">
      <c r="A47" s="265"/>
      <c r="B47" s="268"/>
      <c r="C47" s="3" t="s">
        <v>17</v>
      </c>
      <c r="D47" s="3">
        <f>SUM(D44:D46)</f>
        <v>11.3</v>
      </c>
      <c r="E47" s="3">
        <f t="shared" ref="E47:F47" si="15">SUM(E44:E46)</f>
        <v>19.100000000000001</v>
      </c>
      <c r="F47" s="3">
        <f t="shared" si="15"/>
        <v>30.1</v>
      </c>
      <c r="G47" s="3"/>
      <c r="H47" s="3"/>
      <c r="I47" s="3">
        <f t="shared" ref="I47:N47" si="16">SUM(I44:I46)</f>
        <v>238</v>
      </c>
      <c r="J47" s="3">
        <f t="shared" si="16"/>
        <v>220</v>
      </c>
      <c r="K47" s="3">
        <f t="shared" si="16"/>
        <v>233</v>
      </c>
      <c r="L47" s="3">
        <f t="shared" si="16"/>
        <v>406</v>
      </c>
      <c r="M47" s="3">
        <f t="shared" si="16"/>
        <v>408</v>
      </c>
      <c r="N47" s="3">
        <f t="shared" si="16"/>
        <v>408</v>
      </c>
      <c r="O47" s="268"/>
    </row>
    <row r="48" spans="1:15">
      <c r="A48" s="266"/>
      <c r="B48" s="269"/>
      <c r="C48" s="3" t="s">
        <v>18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69"/>
    </row>
    <row r="49" spans="1:15">
      <c r="A49" s="262" t="s">
        <v>1</v>
      </c>
      <c r="B49" s="262" t="s">
        <v>2</v>
      </c>
      <c r="C49" s="262" t="s">
        <v>3</v>
      </c>
      <c r="D49" s="259" t="s">
        <v>4</v>
      </c>
      <c r="E49" s="260"/>
      <c r="F49" s="261"/>
      <c r="G49" s="262" t="s">
        <v>5</v>
      </c>
      <c r="H49" s="262" t="s">
        <v>6</v>
      </c>
      <c r="I49" s="259" t="s">
        <v>7</v>
      </c>
      <c r="J49" s="260"/>
      <c r="K49" s="261"/>
      <c r="L49" s="259" t="s">
        <v>8</v>
      </c>
      <c r="M49" s="260"/>
      <c r="N49" s="261"/>
      <c r="O49" s="262" t="s">
        <v>9</v>
      </c>
    </row>
    <row r="50" spans="1:15">
      <c r="A50" s="263"/>
      <c r="B50" s="263"/>
      <c r="C50" s="263"/>
      <c r="D50" s="1" t="s">
        <v>10</v>
      </c>
      <c r="E50" s="1" t="s">
        <v>11</v>
      </c>
      <c r="F50" s="1" t="s">
        <v>12</v>
      </c>
      <c r="G50" s="263"/>
      <c r="H50" s="263"/>
      <c r="I50" s="1" t="s">
        <v>10</v>
      </c>
      <c r="J50" s="1" t="s">
        <v>11</v>
      </c>
      <c r="K50" s="1" t="s">
        <v>12</v>
      </c>
      <c r="L50" s="1" t="s">
        <v>13</v>
      </c>
      <c r="M50" s="1" t="s">
        <v>14</v>
      </c>
      <c r="N50" s="1" t="s">
        <v>15</v>
      </c>
      <c r="O50" s="263"/>
    </row>
    <row r="51" spans="1:15" ht="15" customHeight="1">
      <c r="A51" s="264" t="s">
        <v>27</v>
      </c>
      <c r="B51" s="267">
        <v>250</v>
      </c>
      <c r="C51" s="2">
        <v>1</v>
      </c>
      <c r="D51" s="2">
        <v>0.1</v>
      </c>
      <c r="E51" s="2">
        <v>0.5</v>
      </c>
      <c r="F51" s="2">
        <v>9.9</v>
      </c>
      <c r="G51" s="2">
        <v>245</v>
      </c>
      <c r="H51" s="2"/>
      <c r="I51" s="2">
        <v>252</v>
      </c>
      <c r="J51" s="2">
        <v>243</v>
      </c>
      <c r="K51" s="2">
        <v>243</v>
      </c>
      <c r="L51" s="2">
        <v>432</v>
      </c>
      <c r="M51" s="2">
        <v>432</v>
      </c>
      <c r="N51" s="2">
        <v>430</v>
      </c>
      <c r="O51" s="270">
        <v>42178</v>
      </c>
    </row>
    <row r="52" spans="1:15">
      <c r="A52" s="265"/>
      <c r="B52" s="268"/>
      <c r="C52" s="2">
        <v>2</v>
      </c>
      <c r="D52" s="2">
        <v>24.3</v>
      </c>
      <c r="E52" s="2">
        <v>19.7</v>
      </c>
      <c r="F52" s="2">
        <v>17.3</v>
      </c>
      <c r="G52" s="2">
        <v>244</v>
      </c>
      <c r="H52" s="2"/>
      <c r="I52" s="2">
        <v>243</v>
      </c>
      <c r="J52" s="2">
        <v>243</v>
      </c>
      <c r="K52" s="2">
        <v>252</v>
      </c>
      <c r="L52" s="2">
        <v>431</v>
      </c>
      <c r="M52" s="2">
        <v>431</v>
      </c>
      <c r="N52" s="2">
        <v>431</v>
      </c>
      <c r="O52" s="268"/>
    </row>
    <row r="53" spans="1:15">
      <c r="A53" s="265"/>
      <c r="B53" s="268"/>
      <c r="C53" s="2">
        <v>3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68"/>
    </row>
    <row r="54" spans="1:15">
      <c r="A54" s="265"/>
      <c r="B54" s="268"/>
      <c r="C54" s="3" t="s">
        <v>17</v>
      </c>
      <c r="D54" s="3">
        <f>SUM(D51:D53)</f>
        <v>24.400000000000002</v>
      </c>
      <c r="E54" s="3">
        <f t="shared" ref="E54:F54" si="17">SUM(E51:E53)</f>
        <v>20.2</v>
      </c>
      <c r="F54" s="3">
        <f t="shared" si="17"/>
        <v>27.200000000000003</v>
      </c>
      <c r="G54" s="3"/>
      <c r="H54" s="3"/>
      <c r="I54" s="3">
        <f t="shared" ref="I54:N54" si="18">SUM(I51:I53)</f>
        <v>495</v>
      </c>
      <c r="J54" s="3">
        <f t="shared" si="18"/>
        <v>486</v>
      </c>
      <c r="K54" s="3">
        <f t="shared" si="18"/>
        <v>495</v>
      </c>
      <c r="L54" s="3">
        <f t="shared" si="18"/>
        <v>863</v>
      </c>
      <c r="M54" s="3">
        <f t="shared" si="18"/>
        <v>863</v>
      </c>
      <c r="N54" s="3">
        <f t="shared" si="18"/>
        <v>861</v>
      </c>
      <c r="O54" s="268"/>
    </row>
    <row r="55" spans="1:15">
      <c r="A55" s="266"/>
      <c r="B55" s="269"/>
      <c r="C55" s="3" t="s">
        <v>18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69"/>
    </row>
    <row r="56" spans="1:15" ht="15" customHeight="1">
      <c r="A56" s="264" t="s">
        <v>28</v>
      </c>
      <c r="B56" s="267">
        <v>250</v>
      </c>
      <c r="C56" s="2">
        <v>1</v>
      </c>
      <c r="D56" s="2">
        <v>0</v>
      </c>
      <c r="E56" s="2">
        <v>0</v>
      </c>
      <c r="F56" s="2">
        <v>0</v>
      </c>
      <c r="G56" s="2"/>
      <c r="H56" s="2"/>
      <c r="I56" s="2"/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70">
        <v>42178</v>
      </c>
    </row>
    <row r="57" spans="1:15">
      <c r="A57" s="265"/>
      <c r="B57" s="268"/>
      <c r="C57" s="2">
        <v>2</v>
      </c>
      <c r="D57" s="2">
        <v>0</v>
      </c>
      <c r="E57" s="2">
        <v>0.01</v>
      </c>
      <c r="F57" s="2">
        <v>0</v>
      </c>
      <c r="G57" s="2">
        <v>248</v>
      </c>
      <c r="H57" s="2"/>
      <c r="I57" s="2">
        <v>248</v>
      </c>
      <c r="J57" s="2">
        <v>247</v>
      </c>
      <c r="K57" s="2">
        <v>249</v>
      </c>
      <c r="L57" s="2">
        <v>436</v>
      </c>
      <c r="M57" s="2">
        <v>434</v>
      </c>
      <c r="N57" s="2">
        <v>438</v>
      </c>
      <c r="O57" s="268"/>
    </row>
    <row r="58" spans="1:15">
      <c r="A58" s="265"/>
      <c r="B58" s="268"/>
      <c r="C58" s="2">
        <v>3</v>
      </c>
      <c r="D58" s="2">
        <v>0.8</v>
      </c>
      <c r="E58" s="2">
        <v>0</v>
      </c>
      <c r="F58" s="2">
        <v>0</v>
      </c>
      <c r="G58" s="2">
        <v>248</v>
      </c>
      <c r="H58" s="2"/>
      <c r="I58" s="2">
        <v>248</v>
      </c>
      <c r="J58" s="2">
        <v>248</v>
      </c>
      <c r="K58" s="2">
        <v>249</v>
      </c>
      <c r="L58" s="2">
        <v>434</v>
      </c>
      <c r="M58" s="2">
        <v>436</v>
      </c>
      <c r="N58" s="2">
        <v>433</v>
      </c>
      <c r="O58" s="268"/>
    </row>
    <row r="59" spans="1:15">
      <c r="A59" s="265"/>
      <c r="B59" s="268"/>
      <c r="C59" s="3" t="s">
        <v>17</v>
      </c>
      <c r="D59" s="3">
        <f>SUM(D56:D58)</f>
        <v>0.8</v>
      </c>
      <c r="E59" s="3">
        <f t="shared" ref="E59:F59" si="19">SUM(E56:E58)</f>
        <v>0.01</v>
      </c>
      <c r="F59" s="3">
        <f t="shared" si="19"/>
        <v>0</v>
      </c>
      <c r="G59" s="3"/>
      <c r="H59" s="3"/>
      <c r="I59" s="3">
        <f t="shared" ref="I59:N59" si="20">SUM(I56:I58)</f>
        <v>496</v>
      </c>
      <c r="J59" s="3">
        <f t="shared" si="20"/>
        <v>495</v>
      </c>
      <c r="K59" s="3">
        <f t="shared" si="20"/>
        <v>498</v>
      </c>
      <c r="L59" s="3">
        <f t="shared" si="20"/>
        <v>870</v>
      </c>
      <c r="M59" s="3">
        <f t="shared" si="20"/>
        <v>870</v>
      </c>
      <c r="N59" s="3">
        <f t="shared" si="20"/>
        <v>871</v>
      </c>
      <c r="O59" s="268"/>
    </row>
    <row r="60" spans="1:15">
      <c r="A60" s="266"/>
      <c r="B60" s="269"/>
      <c r="C60" s="3" t="s">
        <v>18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69"/>
    </row>
    <row r="61" spans="1:15">
      <c r="A61" s="264" t="s">
        <v>29</v>
      </c>
      <c r="B61" s="267">
        <v>400</v>
      </c>
      <c r="C61" s="2">
        <v>1</v>
      </c>
      <c r="D61" s="2">
        <v>3.9</v>
      </c>
      <c r="E61" s="2">
        <v>7.4</v>
      </c>
      <c r="F61" s="2">
        <v>5.6</v>
      </c>
      <c r="G61" s="2">
        <v>232</v>
      </c>
      <c r="H61" s="2"/>
      <c r="I61" s="2">
        <v>234</v>
      </c>
      <c r="J61" s="2">
        <v>233</v>
      </c>
      <c r="K61" s="2">
        <v>231</v>
      </c>
      <c r="L61" s="2">
        <v>407</v>
      </c>
      <c r="M61" s="2">
        <v>406</v>
      </c>
      <c r="N61" s="2">
        <v>408</v>
      </c>
      <c r="O61" s="270">
        <v>42178</v>
      </c>
    </row>
    <row r="62" spans="1:15">
      <c r="A62" s="265"/>
      <c r="B62" s="268"/>
      <c r="C62" s="2">
        <v>2</v>
      </c>
      <c r="D62" s="2">
        <v>61.1</v>
      </c>
      <c r="E62" s="2">
        <v>54</v>
      </c>
      <c r="F62" s="2">
        <v>20.5</v>
      </c>
      <c r="G62" s="2">
        <v>233</v>
      </c>
      <c r="H62" s="2"/>
      <c r="I62" s="2">
        <v>235</v>
      </c>
      <c r="J62" s="2">
        <v>233</v>
      </c>
      <c r="K62" s="2">
        <v>231</v>
      </c>
      <c r="L62" s="2">
        <v>409</v>
      </c>
      <c r="M62" s="2">
        <v>406</v>
      </c>
      <c r="N62" s="2">
        <v>407</v>
      </c>
      <c r="O62" s="271"/>
    </row>
    <row r="63" spans="1:15">
      <c r="A63" s="265"/>
      <c r="B63" s="268"/>
      <c r="C63" s="2">
        <v>3</v>
      </c>
      <c r="D63" s="2">
        <v>0</v>
      </c>
      <c r="E63" s="2">
        <v>0.4</v>
      </c>
      <c r="F63" s="2">
        <v>7.9</v>
      </c>
      <c r="G63" s="2">
        <v>231</v>
      </c>
      <c r="H63" s="2"/>
      <c r="I63" s="2">
        <v>230</v>
      </c>
      <c r="J63" s="2">
        <v>234</v>
      </c>
      <c r="K63" s="2">
        <v>231</v>
      </c>
      <c r="L63" s="2">
        <v>405</v>
      </c>
      <c r="M63" s="2">
        <v>406</v>
      </c>
      <c r="N63" s="2">
        <v>407</v>
      </c>
      <c r="O63" s="271"/>
    </row>
    <row r="64" spans="1:15">
      <c r="A64" s="265"/>
      <c r="B64" s="268"/>
      <c r="C64" s="2">
        <v>4</v>
      </c>
      <c r="D64" s="2">
        <v>21.5</v>
      </c>
      <c r="E64" s="2">
        <v>25</v>
      </c>
      <c r="F64" s="2">
        <v>63.1</v>
      </c>
      <c r="G64" s="2">
        <v>233</v>
      </c>
      <c r="H64" s="2"/>
      <c r="I64" s="2">
        <v>235</v>
      </c>
      <c r="J64" s="2">
        <v>234</v>
      </c>
      <c r="K64" s="2">
        <v>230</v>
      </c>
      <c r="L64" s="2">
        <v>405</v>
      </c>
      <c r="M64" s="2">
        <v>406</v>
      </c>
      <c r="N64" s="2">
        <v>407</v>
      </c>
      <c r="O64" s="271"/>
    </row>
    <row r="65" spans="1:15">
      <c r="A65" s="265"/>
      <c r="B65" s="268"/>
      <c r="C65" s="3" t="s">
        <v>17</v>
      </c>
      <c r="D65" s="3">
        <f>SUM(D61:D64)</f>
        <v>86.5</v>
      </c>
      <c r="E65" s="3">
        <f>SUM(E61:E64)</f>
        <v>86.8</v>
      </c>
      <c r="F65" s="3">
        <f>SUM(F61:F64)</f>
        <v>97.1</v>
      </c>
      <c r="G65" s="3"/>
      <c r="H65" s="3"/>
      <c r="I65" s="3">
        <f t="shared" ref="I65:N65" si="21">SUM(I61:I64)</f>
        <v>934</v>
      </c>
      <c r="J65" s="3">
        <f t="shared" si="21"/>
        <v>934</v>
      </c>
      <c r="K65" s="3">
        <f t="shared" si="21"/>
        <v>923</v>
      </c>
      <c r="L65" s="3">
        <f t="shared" si="21"/>
        <v>1626</v>
      </c>
      <c r="M65" s="3">
        <f t="shared" si="21"/>
        <v>1624</v>
      </c>
      <c r="N65" s="3">
        <f t="shared" si="21"/>
        <v>1629</v>
      </c>
      <c r="O65" s="271"/>
    </row>
    <row r="66" spans="1:15">
      <c r="A66" s="266"/>
      <c r="B66" s="269"/>
      <c r="C66" s="3" t="s">
        <v>18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72"/>
    </row>
    <row r="67" spans="1:15">
      <c r="A67" s="264" t="s">
        <v>30</v>
      </c>
      <c r="B67" s="267">
        <v>160</v>
      </c>
      <c r="C67" s="2">
        <v>1</v>
      </c>
      <c r="D67" s="2">
        <v>3.9</v>
      </c>
      <c r="E67" s="2">
        <v>7.9</v>
      </c>
      <c r="F67" s="2">
        <v>5.2</v>
      </c>
      <c r="G67" s="2">
        <v>237</v>
      </c>
      <c r="H67" s="2"/>
      <c r="I67" s="2">
        <v>236</v>
      </c>
      <c r="J67" s="2">
        <v>237</v>
      </c>
      <c r="K67" s="2">
        <v>238</v>
      </c>
      <c r="L67" s="2">
        <v>416</v>
      </c>
      <c r="M67" s="2">
        <v>415</v>
      </c>
      <c r="N67" s="2">
        <v>418</v>
      </c>
      <c r="O67" s="270">
        <v>42178</v>
      </c>
    </row>
    <row r="68" spans="1:15">
      <c r="A68" s="265"/>
      <c r="B68" s="268"/>
      <c r="C68" s="2">
        <v>2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71"/>
    </row>
    <row r="69" spans="1:15">
      <c r="A69" s="265"/>
      <c r="B69" s="268"/>
      <c r="C69" s="2">
        <v>3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71"/>
    </row>
    <row r="70" spans="1:15">
      <c r="A70" s="265"/>
      <c r="B70" s="268"/>
      <c r="C70" s="3" t="s">
        <v>17</v>
      </c>
      <c r="D70" s="3">
        <f>SUM(D67:D69)</f>
        <v>3.9</v>
      </c>
      <c r="E70" s="3">
        <f t="shared" ref="E70:F70" si="22">SUM(E67:E69)</f>
        <v>7.9</v>
      </c>
      <c r="F70" s="3">
        <f t="shared" si="22"/>
        <v>5.2</v>
      </c>
      <c r="G70" s="3"/>
      <c r="H70" s="3"/>
      <c r="I70" s="3">
        <f t="shared" ref="I70:N70" si="23">SUM(I67:I69)</f>
        <v>236</v>
      </c>
      <c r="J70" s="3">
        <f t="shared" si="23"/>
        <v>237</v>
      </c>
      <c r="K70" s="3">
        <f t="shared" si="23"/>
        <v>238</v>
      </c>
      <c r="L70" s="3">
        <f t="shared" si="23"/>
        <v>416</v>
      </c>
      <c r="M70" s="3">
        <f t="shared" si="23"/>
        <v>415</v>
      </c>
      <c r="N70" s="3">
        <f t="shared" si="23"/>
        <v>418</v>
      </c>
      <c r="O70" s="271"/>
    </row>
    <row r="71" spans="1:15">
      <c r="A71" s="266"/>
      <c r="B71" s="269"/>
      <c r="C71" s="3" t="s">
        <v>18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72"/>
    </row>
    <row r="72" spans="1:15" ht="15" customHeight="1">
      <c r="A72" s="264" t="s">
        <v>31</v>
      </c>
      <c r="B72" s="267">
        <v>160</v>
      </c>
      <c r="C72" s="2">
        <v>1</v>
      </c>
      <c r="D72" s="2">
        <v>2</v>
      </c>
      <c r="E72" s="2">
        <v>0</v>
      </c>
      <c r="F72" s="2">
        <v>0</v>
      </c>
      <c r="G72" s="2">
        <v>236</v>
      </c>
      <c r="H72" s="2"/>
      <c r="I72" s="2">
        <v>240</v>
      </c>
      <c r="J72" s="2">
        <v>235</v>
      </c>
      <c r="K72" s="2">
        <v>238</v>
      </c>
      <c r="L72" s="2">
        <v>416</v>
      </c>
      <c r="M72" s="2">
        <v>417</v>
      </c>
      <c r="N72" s="2">
        <v>418</v>
      </c>
      <c r="O72" s="270">
        <v>42178</v>
      </c>
    </row>
    <row r="73" spans="1:15">
      <c r="A73" s="265"/>
      <c r="B73" s="268"/>
      <c r="C73" s="2">
        <v>2</v>
      </c>
      <c r="D73" s="2">
        <v>1.8</v>
      </c>
      <c r="E73" s="2">
        <v>24.1</v>
      </c>
      <c r="F73" s="2">
        <v>13.2</v>
      </c>
      <c r="G73" s="2">
        <v>237</v>
      </c>
      <c r="H73" s="2"/>
      <c r="I73" s="2">
        <v>240</v>
      </c>
      <c r="J73" s="2">
        <v>235</v>
      </c>
      <c r="K73" s="2">
        <v>238</v>
      </c>
      <c r="L73" s="2">
        <v>418</v>
      </c>
      <c r="M73" s="2">
        <v>418</v>
      </c>
      <c r="N73" s="2">
        <v>419</v>
      </c>
      <c r="O73" s="271"/>
    </row>
    <row r="74" spans="1:15">
      <c r="A74" s="265"/>
      <c r="B74" s="268"/>
      <c r="C74" s="2">
        <v>3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71"/>
    </row>
    <row r="75" spans="1:15">
      <c r="A75" s="265"/>
      <c r="B75" s="268"/>
      <c r="C75" s="3" t="s">
        <v>17</v>
      </c>
      <c r="D75" s="3">
        <f>SUM(D72:D74)</f>
        <v>3.8</v>
      </c>
      <c r="E75" s="3">
        <f t="shared" ref="E75:F75" si="24">SUM(E72:E74)</f>
        <v>24.1</v>
      </c>
      <c r="F75" s="3">
        <f t="shared" si="24"/>
        <v>13.2</v>
      </c>
      <c r="G75" s="3"/>
      <c r="H75" s="3"/>
      <c r="I75" s="3">
        <f t="shared" ref="I75:N75" si="25">SUM(I72:I74)</f>
        <v>480</v>
      </c>
      <c r="J75" s="3">
        <f t="shared" si="25"/>
        <v>470</v>
      </c>
      <c r="K75" s="3">
        <f t="shared" si="25"/>
        <v>476</v>
      </c>
      <c r="L75" s="3">
        <f t="shared" si="25"/>
        <v>834</v>
      </c>
      <c r="M75" s="3">
        <f t="shared" si="25"/>
        <v>835</v>
      </c>
      <c r="N75" s="3">
        <f t="shared" si="25"/>
        <v>837</v>
      </c>
      <c r="O75" s="271"/>
    </row>
    <row r="76" spans="1:15">
      <c r="A76" s="266"/>
      <c r="B76" s="269"/>
      <c r="C76" s="3" t="s">
        <v>18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72"/>
    </row>
    <row r="77" spans="1:15">
      <c r="A77" s="264" t="s">
        <v>32</v>
      </c>
      <c r="B77" s="267">
        <v>160</v>
      </c>
      <c r="C77" s="2">
        <v>1</v>
      </c>
      <c r="D77" s="2">
        <v>3.8</v>
      </c>
      <c r="E77" s="2">
        <v>3.2</v>
      </c>
      <c r="F77" s="2">
        <v>1.2</v>
      </c>
      <c r="G77" s="2">
        <v>227</v>
      </c>
      <c r="H77" s="2"/>
      <c r="I77" s="2">
        <v>229</v>
      </c>
      <c r="J77" s="2">
        <v>226</v>
      </c>
      <c r="K77" s="2">
        <v>228</v>
      </c>
      <c r="L77" s="2">
        <v>399</v>
      </c>
      <c r="M77" s="2">
        <v>395</v>
      </c>
      <c r="N77" s="2">
        <v>394</v>
      </c>
      <c r="O77" s="270">
        <v>42178</v>
      </c>
    </row>
    <row r="78" spans="1:15">
      <c r="A78" s="265"/>
      <c r="B78" s="268"/>
      <c r="C78" s="2">
        <v>2</v>
      </c>
      <c r="D78" s="2">
        <v>15.5</v>
      </c>
      <c r="E78" s="2">
        <v>28.8</v>
      </c>
      <c r="F78" s="2">
        <v>10.199999999999999</v>
      </c>
      <c r="G78" s="2">
        <v>227</v>
      </c>
      <c r="H78" s="2"/>
      <c r="I78" s="2">
        <v>229</v>
      </c>
      <c r="J78" s="2">
        <v>226</v>
      </c>
      <c r="K78" s="2">
        <v>228</v>
      </c>
      <c r="L78" s="2">
        <v>396</v>
      </c>
      <c r="M78" s="2">
        <v>395</v>
      </c>
      <c r="N78" s="2">
        <v>394</v>
      </c>
      <c r="O78" s="271"/>
    </row>
    <row r="79" spans="1:15">
      <c r="A79" s="265"/>
      <c r="B79" s="268"/>
      <c r="C79" s="2">
        <v>3</v>
      </c>
      <c r="D79" s="2">
        <v>0</v>
      </c>
      <c r="E79" s="2">
        <v>0</v>
      </c>
      <c r="F79" s="2">
        <v>0</v>
      </c>
      <c r="G79" s="2">
        <v>228</v>
      </c>
      <c r="H79" s="2"/>
      <c r="I79" s="2">
        <v>229</v>
      </c>
      <c r="J79" s="2">
        <v>227</v>
      </c>
      <c r="K79" s="2">
        <v>228</v>
      </c>
      <c r="L79" s="2">
        <v>395</v>
      </c>
      <c r="M79" s="2">
        <v>395</v>
      </c>
      <c r="N79" s="2">
        <v>394</v>
      </c>
      <c r="O79" s="271"/>
    </row>
    <row r="80" spans="1:15">
      <c r="A80" s="265"/>
      <c r="B80" s="268"/>
      <c r="C80" s="2">
        <v>4</v>
      </c>
      <c r="D80" s="2">
        <v>0</v>
      </c>
      <c r="E80" s="2">
        <v>0</v>
      </c>
      <c r="F80" s="2">
        <v>0</v>
      </c>
      <c r="G80" s="2">
        <v>228</v>
      </c>
      <c r="H80" s="2"/>
      <c r="I80" s="2">
        <v>229</v>
      </c>
      <c r="J80" s="2">
        <v>227</v>
      </c>
      <c r="K80" s="2">
        <v>228</v>
      </c>
      <c r="L80" s="2">
        <v>395</v>
      </c>
      <c r="M80" s="2">
        <v>395</v>
      </c>
      <c r="N80" s="2">
        <v>394</v>
      </c>
      <c r="O80" s="271"/>
    </row>
    <row r="81" spans="1:15">
      <c r="A81" s="265"/>
      <c r="B81" s="268"/>
      <c r="C81" s="3" t="s">
        <v>17</v>
      </c>
      <c r="D81" s="3">
        <f>SUM(D77:D80)</f>
        <v>19.3</v>
      </c>
      <c r="E81" s="3">
        <f t="shared" ref="E81:F81" si="26">SUM(E77:E80)</f>
        <v>32</v>
      </c>
      <c r="F81" s="3">
        <f t="shared" si="26"/>
        <v>11.399999999999999</v>
      </c>
      <c r="G81" s="3"/>
      <c r="H81" s="3"/>
      <c r="I81" s="3">
        <f t="shared" ref="I81:N81" si="27">SUM(I77:I80)</f>
        <v>916</v>
      </c>
      <c r="J81" s="3">
        <f t="shared" si="27"/>
        <v>906</v>
      </c>
      <c r="K81" s="3">
        <f t="shared" si="27"/>
        <v>912</v>
      </c>
      <c r="L81" s="3">
        <f t="shared" si="27"/>
        <v>1585</v>
      </c>
      <c r="M81" s="3">
        <f t="shared" si="27"/>
        <v>1580</v>
      </c>
      <c r="N81" s="3">
        <f t="shared" si="27"/>
        <v>1576</v>
      </c>
      <c r="O81" s="271"/>
    </row>
    <row r="82" spans="1:15">
      <c r="A82" s="266"/>
      <c r="B82" s="269"/>
      <c r="C82" s="3" t="s">
        <v>18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72"/>
    </row>
    <row r="83" spans="1:15">
      <c r="A83" s="264" t="s">
        <v>33</v>
      </c>
      <c r="B83" s="267">
        <v>160</v>
      </c>
      <c r="C83" s="2">
        <v>1</v>
      </c>
      <c r="D83" s="2">
        <v>2.2999999999999998</v>
      </c>
      <c r="E83" s="2">
        <v>0.1</v>
      </c>
      <c r="F83" s="2">
        <v>7.4</v>
      </c>
      <c r="G83" s="2">
        <v>221</v>
      </c>
      <c r="H83" s="2"/>
      <c r="I83" s="2">
        <v>216</v>
      </c>
      <c r="J83" s="2">
        <v>232</v>
      </c>
      <c r="K83" s="2">
        <v>236</v>
      </c>
      <c r="L83" s="2">
        <v>394</v>
      </c>
      <c r="M83" s="2">
        <v>396</v>
      </c>
      <c r="N83" s="2">
        <v>400</v>
      </c>
      <c r="O83" s="270">
        <v>42178</v>
      </c>
    </row>
    <row r="84" spans="1:15">
      <c r="A84" s="265"/>
      <c r="B84" s="268"/>
      <c r="C84" s="2">
        <v>2</v>
      </c>
      <c r="D84" s="2">
        <v>0</v>
      </c>
      <c r="E84" s="2">
        <v>0.1</v>
      </c>
      <c r="F84" s="2">
        <v>0.3</v>
      </c>
      <c r="G84" s="2">
        <v>223</v>
      </c>
      <c r="H84" s="2"/>
      <c r="I84" s="2">
        <v>218</v>
      </c>
      <c r="J84" s="2">
        <v>239</v>
      </c>
      <c r="K84" s="2">
        <v>233</v>
      </c>
      <c r="L84" s="2">
        <v>398</v>
      </c>
      <c r="M84" s="2">
        <v>398</v>
      </c>
      <c r="N84" s="2">
        <v>394</v>
      </c>
      <c r="O84" s="271"/>
    </row>
    <row r="85" spans="1:15">
      <c r="A85" s="265"/>
      <c r="B85" s="268"/>
      <c r="C85" s="2">
        <v>3</v>
      </c>
      <c r="D85" s="2">
        <v>0</v>
      </c>
      <c r="E85" s="2">
        <v>0.3</v>
      </c>
      <c r="F85" s="2">
        <v>1.2</v>
      </c>
      <c r="G85" s="2">
        <v>235</v>
      </c>
      <c r="H85" s="2"/>
      <c r="I85" s="2">
        <v>218</v>
      </c>
      <c r="J85" s="2">
        <v>242</v>
      </c>
      <c r="K85" s="2">
        <v>235</v>
      </c>
      <c r="L85" s="2">
        <v>396</v>
      </c>
      <c r="M85" s="2">
        <v>397</v>
      </c>
      <c r="N85" s="2">
        <v>401</v>
      </c>
      <c r="O85" s="271"/>
    </row>
    <row r="86" spans="1:15">
      <c r="A86" s="265"/>
      <c r="B86" s="268"/>
      <c r="C86" s="2">
        <v>4</v>
      </c>
      <c r="D86" s="2">
        <v>9.1999999999999993</v>
      </c>
      <c r="E86" s="2">
        <v>16.3</v>
      </c>
      <c r="F86" s="2">
        <v>20.2</v>
      </c>
      <c r="G86" s="2">
        <v>219</v>
      </c>
      <c r="H86" s="2"/>
      <c r="I86" s="2">
        <v>218</v>
      </c>
      <c r="J86" s="2">
        <v>241</v>
      </c>
      <c r="K86" s="2">
        <v>234</v>
      </c>
      <c r="L86" s="2">
        <v>396</v>
      </c>
      <c r="M86" s="2">
        <v>395</v>
      </c>
      <c r="N86" s="2">
        <v>399</v>
      </c>
      <c r="O86" s="271"/>
    </row>
    <row r="87" spans="1:15">
      <c r="A87" s="265"/>
      <c r="B87" s="268"/>
      <c r="C87" s="2">
        <v>5</v>
      </c>
      <c r="D87" s="2">
        <v>56.5</v>
      </c>
      <c r="E87" s="2">
        <v>30.9</v>
      </c>
      <c r="F87" s="2">
        <v>41.6</v>
      </c>
      <c r="G87" s="2">
        <v>220</v>
      </c>
      <c r="H87" s="2"/>
      <c r="I87" s="2">
        <v>234</v>
      </c>
      <c r="J87" s="2">
        <v>243</v>
      </c>
      <c r="K87" s="2">
        <v>219</v>
      </c>
      <c r="L87" s="2">
        <v>397</v>
      </c>
      <c r="M87" s="2">
        <v>396</v>
      </c>
      <c r="N87" s="2">
        <v>401</v>
      </c>
      <c r="O87" s="271"/>
    </row>
    <row r="88" spans="1:15">
      <c r="A88" s="265"/>
      <c r="B88" s="268"/>
      <c r="C88" s="3" t="s">
        <v>17</v>
      </c>
      <c r="D88" s="3">
        <f>SUM(D83:D87)</f>
        <v>68</v>
      </c>
      <c r="E88" s="3">
        <f t="shared" ref="E88:F88" si="28">SUM(E83:E87)</f>
        <v>47.7</v>
      </c>
      <c r="F88" s="3">
        <f t="shared" si="28"/>
        <v>70.7</v>
      </c>
      <c r="G88" s="3"/>
      <c r="H88" s="3"/>
      <c r="I88" s="3">
        <f t="shared" ref="I88:N88" si="29">SUM(I83:I87)</f>
        <v>1104</v>
      </c>
      <c r="J88" s="3">
        <f t="shared" si="29"/>
        <v>1197</v>
      </c>
      <c r="K88" s="3">
        <f t="shared" si="29"/>
        <v>1157</v>
      </c>
      <c r="L88" s="3">
        <f t="shared" si="29"/>
        <v>1981</v>
      </c>
      <c r="M88" s="3">
        <f t="shared" si="29"/>
        <v>1982</v>
      </c>
      <c r="N88" s="3">
        <f t="shared" si="29"/>
        <v>1995</v>
      </c>
      <c r="O88" s="271"/>
    </row>
    <row r="89" spans="1:15">
      <c r="A89" s="266"/>
      <c r="B89" s="269"/>
      <c r="C89" s="3" t="s">
        <v>18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72"/>
    </row>
    <row r="90" spans="1:15">
      <c r="A90" s="264" t="s">
        <v>34</v>
      </c>
      <c r="B90" s="267">
        <v>160</v>
      </c>
      <c r="C90" s="2">
        <v>1</v>
      </c>
      <c r="D90" s="2">
        <v>0.2</v>
      </c>
      <c r="E90" s="2">
        <v>0.3</v>
      </c>
      <c r="F90" s="2">
        <v>0</v>
      </c>
      <c r="G90" s="2">
        <v>243</v>
      </c>
      <c r="H90" s="2"/>
      <c r="I90" s="2">
        <v>243</v>
      </c>
      <c r="J90" s="2">
        <v>244</v>
      </c>
      <c r="K90" s="2">
        <v>0</v>
      </c>
      <c r="L90" s="2">
        <v>428</v>
      </c>
      <c r="M90" s="2">
        <v>0</v>
      </c>
      <c r="N90" s="2">
        <v>0</v>
      </c>
      <c r="O90" s="270">
        <v>42178</v>
      </c>
    </row>
    <row r="91" spans="1:15">
      <c r="A91" s="265"/>
      <c r="B91" s="268"/>
      <c r="C91" s="2">
        <v>2</v>
      </c>
      <c r="D91" s="2">
        <v>0.3</v>
      </c>
      <c r="E91" s="2">
        <v>8.9</v>
      </c>
      <c r="F91" s="2">
        <v>0</v>
      </c>
      <c r="G91" s="2">
        <v>224</v>
      </c>
      <c r="H91" s="2"/>
      <c r="I91" s="2">
        <v>246</v>
      </c>
      <c r="J91" s="2">
        <v>224</v>
      </c>
      <c r="K91" s="2">
        <v>0</v>
      </c>
      <c r="L91" s="2">
        <v>406</v>
      </c>
      <c r="M91" s="2">
        <v>0</v>
      </c>
      <c r="N91" s="2">
        <v>0</v>
      </c>
      <c r="O91" s="271"/>
    </row>
    <row r="92" spans="1:15">
      <c r="A92" s="265"/>
      <c r="B92" s="268"/>
      <c r="C92" s="2">
        <v>3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71"/>
    </row>
    <row r="93" spans="1:15">
      <c r="A93" s="265"/>
      <c r="B93" s="268"/>
      <c r="C93" s="3" t="s">
        <v>17</v>
      </c>
      <c r="D93" s="3">
        <f>SUM(D90:D92)</f>
        <v>0.5</v>
      </c>
      <c r="E93" s="3">
        <f t="shared" ref="E93:F93" si="30">SUM(E90:E92)</f>
        <v>9.2000000000000011</v>
      </c>
      <c r="F93" s="3">
        <f t="shared" si="30"/>
        <v>0</v>
      </c>
      <c r="G93" s="3"/>
      <c r="H93" s="3"/>
      <c r="I93" s="3">
        <f t="shared" ref="I93:N93" si="31">SUM(I90:I92)</f>
        <v>489</v>
      </c>
      <c r="J93" s="3">
        <f t="shared" si="31"/>
        <v>468</v>
      </c>
      <c r="K93" s="3">
        <f t="shared" si="31"/>
        <v>0</v>
      </c>
      <c r="L93" s="3">
        <f t="shared" si="31"/>
        <v>834</v>
      </c>
      <c r="M93" s="3">
        <f t="shared" si="31"/>
        <v>0</v>
      </c>
      <c r="N93" s="3">
        <f t="shared" si="31"/>
        <v>0</v>
      </c>
      <c r="O93" s="271"/>
    </row>
    <row r="94" spans="1:15">
      <c r="A94" s="266"/>
      <c r="B94" s="269"/>
      <c r="C94" s="3" t="s">
        <v>18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72"/>
    </row>
    <row r="95" spans="1:15">
      <c r="A95" s="4"/>
      <c r="B95" s="5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51"/>
    </row>
    <row r="96" spans="1:15">
      <c r="A96" s="4"/>
      <c r="B96" s="5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51"/>
    </row>
    <row r="97" spans="1:15">
      <c r="A97" s="262" t="s">
        <v>1</v>
      </c>
      <c r="B97" s="262" t="s">
        <v>2</v>
      </c>
      <c r="C97" s="262" t="s">
        <v>3</v>
      </c>
      <c r="D97" s="259" t="s">
        <v>4</v>
      </c>
      <c r="E97" s="260"/>
      <c r="F97" s="261"/>
      <c r="G97" s="262" t="s">
        <v>5</v>
      </c>
      <c r="H97" s="262" t="s">
        <v>6</v>
      </c>
      <c r="I97" s="259" t="s">
        <v>7</v>
      </c>
      <c r="J97" s="260"/>
      <c r="K97" s="261"/>
      <c r="L97" s="259" t="s">
        <v>8</v>
      </c>
      <c r="M97" s="260"/>
      <c r="N97" s="261"/>
      <c r="O97" s="273" t="s">
        <v>9</v>
      </c>
    </row>
    <row r="98" spans="1:15">
      <c r="A98" s="263"/>
      <c r="B98" s="263"/>
      <c r="C98" s="263"/>
      <c r="D98" s="1" t="s">
        <v>10</v>
      </c>
      <c r="E98" s="1" t="s">
        <v>11</v>
      </c>
      <c r="F98" s="1" t="s">
        <v>12</v>
      </c>
      <c r="G98" s="263"/>
      <c r="H98" s="263"/>
      <c r="I98" s="1" t="s">
        <v>10</v>
      </c>
      <c r="J98" s="1" t="s">
        <v>11</v>
      </c>
      <c r="K98" s="1" t="s">
        <v>12</v>
      </c>
      <c r="L98" s="1" t="s">
        <v>13</v>
      </c>
      <c r="M98" s="1" t="s">
        <v>14</v>
      </c>
      <c r="N98" s="1" t="s">
        <v>15</v>
      </c>
      <c r="O98" s="274"/>
    </row>
    <row r="99" spans="1:15">
      <c r="A99" s="264" t="s">
        <v>35</v>
      </c>
      <c r="B99" s="267">
        <v>400</v>
      </c>
      <c r="C99" s="2">
        <v>1</v>
      </c>
      <c r="D99" s="2">
        <v>20.399999999999999</v>
      </c>
      <c r="E99" s="2">
        <v>22.5</v>
      </c>
      <c r="F99" s="2">
        <v>28.6</v>
      </c>
      <c r="G99" s="2">
        <v>239</v>
      </c>
      <c r="H99" s="2"/>
      <c r="I99" s="2">
        <v>237</v>
      </c>
      <c r="J99" s="2">
        <v>240</v>
      </c>
      <c r="K99" s="2">
        <v>241</v>
      </c>
      <c r="L99" s="2">
        <v>421</v>
      </c>
      <c r="M99" s="2">
        <v>427</v>
      </c>
      <c r="N99" s="2">
        <v>422</v>
      </c>
      <c r="O99" s="270">
        <v>42178</v>
      </c>
    </row>
    <row r="100" spans="1:15">
      <c r="A100" s="265"/>
      <c r="B100" s="268"/>
      <c r="C100" s="2">
        <v>2</v>
      </c>
      <c r="D100" s="2">
        <v>47.2</v>
      </c>
      <c r="E100" s="2">
        <v>26.5</v>
      </c>
      <c r="F100" s="2">
        <v>32.799999999999997</v>
      </c>
      <c r="G100" s="2">
        <v>245</v>
      </c>
      <c r="H100" s="2"/>
      <c r="I100" s="2">
        <v>243</v>
      </c>
      <c r="J100" s="2">
        <v>247</v>
      </c>
      <c r="K100" s="2">
        <v>244</v>
      </c>
      <c r="L100" s="2">
        <v>418</v>
      </c>
      <c r="M100" s="2">
        <v>422</v>
      </c>
      <c r="N100" s="2">
        <v>420</v>
      </c>
      <c r="O100" s="271"/>
    </row>
    <row r="101" spans="1:15">
      <c r="A101" s="265"/>
      <c r="B101" s="268"/>
      <c r="C101" s="2">
        <v>3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71"/>
    </row>
    <row r="102" spans="1:15">
      <c r="A102" s="265"/>
      <c r="B102" s="268"/>
      <c r="C102" s="3" t="s">
        <v>17</v>
      </c>
      <c r="D102" s="3">
        <f>SUM(D99:D101)</f>
        <v>67.599999999999994</v>
      </c>
      <c r="E102" s="3">
        <f t="shared" ref="E102:F102" si="32">SUM(E99:E101)</f>
        <v>49</v>
      </c>
      <c r="F102" s="3">
        <f t="shared" si="32"/>
        <v>61.4</v>
      </c>
      <c r="G102" s="3"/>
      <c r="H102" s="3"/>
      <c r="I102" s="3">
        <f t="shared" ref="I102:N102" si="33">SUM(I99:I101)</f>
        <v>480</v>
      </c>
      <c r="J102" s="3">
        <f t="shared" si="33"/>
        <v>487</v>
      </c>
      <c r="K102" s="3">
        <f t="shared" si="33"/>
        <v>485</v>
      </c>
      <c r="L102" s="3">
        <f t="shared" si="33"/>
        <v>839</v>
      </c>
      <c r="M102" s="3">
        <f t="shared" si="33"/>
        <v>849</v>
      </c>
      <c r="N102" s="3">
        <f t="shared" si="33"/>
        <v>842</v>
      </c>
      <c r="O102" s="271"/>
    </row>
    <row r="103" spans="1:15">
      <c r="A103" s="266"/>
      <c r="B103" s="269"/>
      <c r="C103" s="3" t="s">
        <v>18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72"/>
    </row>
    <row r="104" spans="1:15">
      <c r="A104" s="264" t="s">
        <v>36</v>
      </c>
      <c r="B104" s="267">
        <v>400</v>
      </c>
      <c r="C104" s="2">
        <v>1</v>
      </c>
      <c r="D104" s="2">
        <v>0.3</v>
      </c>
      <c r="E104" s="2">
        <v>18</v>
      </c>
      <c r="F104" s="2">
        <v>0.1</v>
      </c>
      <c r="G104" s="2">
        <v>217</v>
      </c>
      <c r="H104" s="2"/>
      <c r="I104" s="2">
        <v>208</v>
      </c>
      <c r="J104" s="2">
        <v>220</v>
      </c>
      <c r="K104" s="2">
        <v>217</v>
      </c>
      <c r="L104" s="2">
        <v>397</v>
      </c>
      <c r="M104" s="2">
        <v>398</v>
      </c>
      <c r="N104" s="2">
        <v>398</v>
      </c>
      <c r="O104" s="270">
        <v>42178</v>
      </c>
    </row>
    <row r="105" spans="1:15">
      <c r="A105" s="265"/>
      <c r="B105" s="268"/>
      <c r="C105" s="2">
        <v>2</v>
      </c>
      <c r="D105" s="2">
        <v>43.7</v>
      </c>
      <c r="E105" s="2">
        <v>34</v>
      </c>
      <c r="F105" s="2">
        <v>39.700000000000003</v>
      </c>
      <c r="G105" s="2">
        <v>220</v>
      </c>
      <c r="H105" s="2"/>
      <c r="I105" s="2">
        <v>226</v>
      </c>
      <c r="J105" s="2">
        <v>220</v>
      </c>
      <c r="K105" s="2">
        <v>221</v>
      </c>
      <c r="L105" s="2">
        <v>398</v>
      </c>
      <c r="M105" s="2">
        <v>396</v>
      </c>
      <c r="N105" s="2">
        <v>397</v>
      </c>
      <c r="O105" s="271"/>
    </row>
    <row r="106" spans="1:15">
      <c r="A106" s="265"/>
      <c r="B106" s="268"/>
      <c r="C106" s="2">
        <v>3</v>
      </c>
      <c r="D106" s="2">
        <v>13.3</v>
      </c>
      <c r="E106" s="2">
        <v>13.8</v>
      </c>
      <c r="F106" s="2">
        <v>15.8</v>
      </c>
      <c r="G106" s="2">
        <v>225</v>
      </c>
      <c r="H106" s="2"/>
      <c r="I106" s="2">
        <v>228</v>
      </c>
      <c r="J106" s="2">
        <v>224</v>
      </c>
      <c r="K106" s="2">
        <v>225</v>
      </c>
      <c r="L106" s="2">
        <v>397</v>
      </c>
      <c r="M106" s="2">
        <v>395</v>
      </c>
      <c r="N106" s="2">
        <v>396</v>
      </c>
      <c r="O106" s="271"/>
    </row>
    <row r="107" spans="1:15">
      <c r="A107" s="265"/>
      <c r="B107" s="268"/>
      <c r="C107" s="3" t="s">
        <v>17</v>
      </c>
      <c r="D107" s="3">
        <f>SUM(D104:D106)</f>
        <v>57.3</v>
      </c>
      <c r="E107" s="3">
        <f t="shared" ref="E107:F107" si="34">SUM(E104:E106)</f>
        <v>65.8</v>
      </c>
      <c r="F107" s="3">
        <f t="shared" si="34"/>
        <v>55.600000000000009</v>
      </c>
      <c r="G107" s="3"/>
      <c r="H107" s="3"/>
      <c r="I107" s="3">
        <f t="shared" ref="I107:N107" si="35">SUM(I104:I106)</f>
        <v>662</v>
      </c>
      <c r="J107" s="3">
        <f t="shared" si="35"/>
        <v>664</v>
      </c>
      <c r="K107" s="3">
        <f t="shared" si="35"/>
        <v>663</v>
      </c>
      <c r="L107" s="3">
        <f t="shared" si="35"/>
        <v>1192</v>
      </c>
      <c r="M107" s="3">
        <f t="shared" si="35"/>
        <v>1189</v>
      </c>
      <c r="N107" s="3">
        <f t="shared" si="35"/>
        <v>1191</v>
      </c>
      <c r="O107" s="271"/>
    </row>
    <row r="108" spans="1:15">
      <c r="A108" s="266"/>
      <c r="B108" s="269"/>
      <c r="C108" s="3" t="s">
        <v>18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72"/>
    </row>
    <row r="109" spans="1:15">
      <c r="A109" s="264" t="s">
        <v>37</v>
      </c>
      <c r="B109" s="267">
        <v>250</v>
      </c>
      <c r="C109" s="2">
        <v>1</v>
      </c>
      <c r="D109" s="2">
        <v>2.2000000000000002</v>
      </c>
      <c r="E109" s="2">
        <v>7.5</v>
      </c>
      <c r="F109" s="2">
        <v>1.2</v>
      </c>
      <c r="G109" s="2">
        <v>234</v>
      </c>
      <c r="H109" s="2"/>
      <c r="I109" s="2">
        <v>237</v>
      </c>
      <c r="J109" s="2">
        <v>234</v>
      </c>
      <c r="K109" s="2">
        <v>234</v>
      </c>
      <c r="L109" s="2">
        <v>415</v>
      </c>
      <c r="M109" s="2">
        <v>416</v>
      </c>
      <c r="N109" s="2">
        <v>416</v>
      </c>
      <c r="O109" s="270">
        <v>42178</v>
      </c>
    </row>
    <row r="110" spans="1:15">
      <c r="A110" s="265"/>
      <c r="B110" s="268"/>
      <c r="C110" s="2">
        <v>2</v>
      </c>
      <c r="D110" s="2">
        <v>8.1</v>
      </c>
      <c r="E110" s="2">
        <v>3.8</v>
      </c>
      <c r="F110" s="2">
        <v>3.8</v>
      </c>
      <c r="G110" s="2">
        <v>235</v>
      </c>
      <c r="H110" s="2"/>
      <c r="I110" s="2">
        <v>233</v>
      </c>
      <c r="J110" s="2">
        <v>233</v>
      </c>
      <c r="K110" s="2">
        <v>237</v>
      </c>
      <c r="L110" s="2">
        <v>416</v>
      </c>
      <c r="M110" s="2">
        <v>416</v>
      </c>
      <c r="N110" s="2">
        <v>415</v>
      </c>
      <c r="O110" s="271"/>
    </row>
    <row r="111" spans="1:15">
      <c r="A111" s="265"/>
      <c r="B111" s="268"/>
      <c r="C111" s="2">
        <v>3</v>
      </c>
      <c r="D111" s="2">
        <v>12.6</v>
      </c>
      <c r="E111" s="2">
        <v>13.2</v>
      </c>
      <c r="F111" s="2">
        <v>11.9</v>
      </c>
      <c r="G111" s="2">
        <v>234</v>
      </c>
      <c r="H111" s="2"/>
      <c r="I111" s="2">
        <v>234</v>
      </c>
      <c r="J111" s="2">
        <v>233</v>
      </c>
      <c r="K111" s="2">
        <v>238</v>
      </c>
      <c r="L111" s="2">
        <v>416</v>
      </c>
      <c r="M111" s="2">
        <v>416</v>
      </c>
      <c r="N111" s="2">
        <v>416</v>
      </c>
      <c r="O111" s="271"/>
    </row>
    <row r="112" spans="1:15">
      <c r="A112" s="265"/>
      <c r="B112" s="268"/>
      <c r="C112" s="2">
        <v>4</v>
      </c>
      <c r="D112" s="2">
        <v>9</v>
      </c>
      <c r="E112" s="2">
        <v>6.6</v>
      </c>
      <c r="F112" s="2">
        <v>2.8</v>
      </c>
      <c r="G112" s="2"/>
      <c r="H112" s="2"/>
      <c r="I112" s="2">
        <v>234</v>
      </c>
      <c r="J112" s="2">
        <v>233</v>
      </c>
      <c r="K112" s="2">
        <v>237</v>
      </c>
      <c r="L112" s="2">
        <v>415</v>
      </c>
      <c r="M112" s="2">
        <v>415</v>
      </c>
      <c r="N112" s="2">
        <v>415</v>
      </c>
      <c r="O112" s="271"/>
    </row>
    <row r="113" spans="1:15">
      <c r="A113" s="265"/>
      <c r="B113" s="268"/>
      <c r="C113" s="3" t="s">
        <v>17</v>
      </c>
      <c r="D113" s="3">
        <f>SUM(D109:D112)</f>
        <v>31.9</v>
      </c>
      <c r="E113" s="3">
        <f t="shared" ref="E113:F113" si="36">SUM(E109:E112)</f>
        <v>31.1</v>
      </c>
      <c r="F113" s="3">
        <f t="shared" si="36"/>
        <v>19.7</v>
      </c>
      <c r="G113" s="3"/>
      <c r="H113" s="3"/>
      <c r="I113" s="3">
        <f t="shared" ref="I113:N113" si="37">SUM(I109:I112)</f>
        <v>938</v>
      </c>
      <c r="J113" s="3">
        <f t="shared" si="37"/>
        <v>933</v>
      </c>
      <c r="K113" s="3">
        <f t="shared" si="37"/>
        <v>946</v>
      </c>
      <c r="L113" s="3">
        <f t="shared" si="37"/>
        <v>1662</v>
      </c>
      <c r="M113" s="3">
        <f t="shared" si="37"/>
        <v>1663</v>
      </c>
      <c r="N113" s="3">
        <f t="shared" si="37"/>
        <v>1662</v>
      </c>
      <c r="O113" s="271"/>
    </row>
    <row r="114" spans="1:15">
      <c r="A114" s="266"/>
      <c r="B114" s="269"/>
      <c r="C114" s="3" t="s">
        <v>18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72"/>
    </row>
    <row r="115" spans="1:15" ht="15" customHeight="1">
      <c r="A115" s="264" t="s">
        <v>38</v>
      </c>
      <c r="B115" s="267">
        <v>160</v>
      </c>
      <c r="C115" s="2">
        <v>1</v>
      </c>
      <c r="D115" s="2">
        <v>2.2000000000000002</v>
      </c>
      <c r="E115" s="2">
        <v>25.8</v>
      </c>
      <c r="F115" s="2">
        <v>23.6</v>
      </c>
      <c r="G115" s="2">
        <v>229</v>
      </c>
      <c r="H115" s="2"/>
      <c r="I115" s="2">
        <v>243</v>
      </c>
      <c r="J115" s="2">
        <v>228</v>
      </c>
      <c r="K115" s="2">
        <v>231</v>
      </c>
      <c r="L115" s="2">
        <v>417</v>
      </c>
      <c r="M115" s="2">
        <v>412</v>
      </c>
      <c r="N115" s="2">
        <v>412</v>
      </c>
      <c r="O115" s="270">
        <v>42178</v>
      </c>
    </row>
    <row r="116" spans="1:15">
      <c r="A116" s="265"/>
      <c r="B116" s="268"/>
      <c r="C116" s="2">
        <v>2</v>
      </c>
      <c r="D116" s="2">
        <v>29.8</v>
      </c>
      <c r="E116" s="2">
        <v>11.6</v>
      </c>
      <c r="F116" s="2">
        <v>20.8</v>
      </c>
      <c r="G116" s="2">
        <v>233</v>
      </c>
      <c r="H116" s="2"/>
      <c r="I116" s="2">
        <v>240</v>
      </c>
      <c r="J116" s="2">
        <v>231</v>
      </c>
      <c r="K116" s="2">
        <v>235</v>
      </c>
      <c r="L116" s="2">
        <v>418</v>
      </c>
      <c r="M116" s="2">
        <v>415</v>
      </c>
      <c r="N116" s="2">
        <v>416</v>
      </c>
      <c r="O116" s="271"/>
    </row>
    <row r="117" spans="1:15">
      <c r="A117" s="265"/>
      <c r="B117" s="268"/>
      <c r="C117" s="2">
        <v>3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71"/>
    </row>
    <row r="118" spans="1:15">
      <c r="A118" s="265"/>
      <c r="B118" s="268"/>
      <c r="C118" s="3" t="s">
        <v>17</v>
      </c>
      <c r="D118" s="3">
        <f>SUM(D115:D117)</f>
        <v>32</v>
      </c>
      <c r="E118" s="3">
        <f t="shared" ref="E118:F118" si="38">SUM(E115:E117)</f>
        <v>37.4</v>
      </c>
      <c r="F118" s="3">
        <f t="shared" si="38"/>
        <v>44.400000000000006</v>
      </c>
      <c r="G118" s="3"/>
      <c r="H118" s="3"/>
      <c r="I118" s="3">
        <f t="shared" ref="I118:N118" si="39">SUM(I115:I117)</f>
        <v>483</v>
      </c>
      <c r="J118" s="3">
        <f t="shared" si="39"/>
        <v>459</v>
      </c>
      <c r="K118" s="3">
        <f t="shared" si="39"/>
        <v>466</v>
      </c>
      <c r="L118" s="3">
        <f t="shared" si="39"/>
        <v>835</v>
      </c>
      <c r="M118" s="3">
        <f t="shared" si="39"/>
        <v>827</v>
      </c>
      <c r="N118" s="3">
        <f t="shared" si="39"/>
        <v>828</v>
      </c>
      <c r="O118" s="271"/>
    </row>
    <row r="119" spans="1:15">
      <c r="A119" s="266"/>
      <c r="B119" s="269"/>
      <c r="C119" s="3" t="s">
        <v>18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72"/>
    </row>
    <row r="120" spans="1:15">
      <c r="A120" s="264" t="s">
        <v>39</v>
      </c>
      <c r="B120" s="267">
        <v>400</v>
      </c>
      <c r="C120" s="2">
        <v>1</v>
      </c>
      <c r="D120" s="2">
        <v>44.8</v>
      </c>
      <c r="E120" s="2">
        <v>8.4</v>
      </c>
      <c r="F120" s="2">
        <v>12</v>
      </c>
      <c r="G120" s="2">
        <v>225</v>
      </c>
      <c r="H120" s="2"/>
      <c r="I120" s="2">
        <v>224</v>
      </c>
      <c r="J120" s="2">
        <v>227</v>
      </c>
      <c r="K120" s="2">
        <v>227</v>
      </c>
      <c r="L120" s="2">
        <v>393</v>
      </c>
      <c r="M120" s="2">
        <v>395</v>
      </c>
      <c r="N120" s="2">
        <v>399</v>
      </c>
      <c r="O120" s="270">
        <v>42178</v>
      </c>
    </row>
    <row r="121" spans="1:15">
      <c r="A121" s="265"/>
      <c r="B121" s="268"/>
      <c r="C121" s="2">
        <v>2</v>
      </c>
      <c r="D121" s="2">
        <v>17.899999999999999</v>
      </c>
      <c r="E121" s="2">
        <v>12.7</v>
      </c>
      <c r="F121" s="2">
        <v>9.8000000000000007</v>
      </c>
      <c r="G121" s="2">
        <v>226</v>
      </c>
      <c r="H121" s="2"/>
      <c r="I121" s="2">
        <v>224</v>
      </c>
      <c r="J121" s="2">
        <v>227</v>
      </c>
      <c r="K121" s="2">
        <v>227</v>
      </c>
      <c r="L121" s="2">
        <v>393</v>
      </c>
      <c r="M121" s="2">
        <v>395</v>
      </c>
      <c r="N121" s="2">
        <v>399</v>
      </c>
      <c r="O121" s="271"/>
    </row>
    <row r="122" spans="1:15">
      <c r="A122" s="265"/>
      <c r="B122" s="268"/>
      <c r="C122" s="2">
        <v>3</v>
      </c>
      <c r="D122" s="2">
        <v>5.05</v>
      </c>
      <c r="E122" s="2">
        <v>22.5</v>
      </c>
      <c r="F122" s="2">
        <v>15.8</v>
      </c>
      <c r="G122" s="2">
        <v>226</v>
      </c>
      <c r="H122" s="2"/>
      <c r="I122" s="2">
        <v>226</v>
      </c>
      <c r="J122" s="2">
        <v>227</v>
      </c>
      <c r="K122" s="2">
        <v>227</v>
      </c>
      <c r="L122" s="2">
        <v>392</v>
      </c>
      <c r="M122" s="2">
        <v>393</v>
      </c>
      <c r="N122" s="2">
        <v>392</v>
      </c>
      <c r="O122" s="271"/>
    </row>
    <row r="123" spans="1:15">
      <c r="A123" s="265"/>
      <c r="B123" s="268"/>
      <c r="C123" s="2">
        <v>4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71"/>
    </row>
    <row r="124" spans="1:15">
      <c r="A124" s="265"/>
      <c r="B124" s="268"/>
      <c r="C124" s="3" t="s">
        <v>17</v>
      </c>
      <c r="D124" s="3">
        <f>SUM(D120:D122)</f>
        <v>67.75</v>
      </c>
      <c r="E124" s="3">
        <f t="shared" ref="E124:F124" si="40">SUM(E120:E122)</f>
        <v>43.6</v>
      </c>
      <c r="F124" s="3">
        <f t="shared" si="40"/>
        <v>37.6</v>
      </c>
      <c r="G124" s="3"/>
      <c r="H124" s="3"/>
      <c r="I124" s="3">
        <f t="shared" ref="I124:N124" si="41">SUM(I120:I122)</f>
        <v>674</v>
      </c>
      <c r="J124" s="3">
        <f t="shared" si="41"/>
        <v>681</v>
      </c>
      <c r="K124" s="3">
        <f t="shared" si="41"/>
        <v>681</v>
      </c>
      <c r="L124" s="3">
        <f t="shared" si="41"/>
        <v>1178</v>
      </c>
      <c r="M124" s="3">
        <f t="shared" si="41"/>
        <v>1183</v>
      </c>
      <c r="N124" s="3">
        <f t="shared" si="41"/>
        <v>1190</v>
      </c>
      <c r="O124" s="271"/>
    </row>
    <row r="125" spans="1:15">
      <c r="A125" s="266"/>
      <c r="B125" s="269"/>
      <c r="C125" s="3" t="s">
        <v>18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72"/>
    </row>
    <row r="126" spans="1:15" ht="15" customHeight="1">
      <c r="A126" s="264" t="s">
        <v>40</v>
      </c>
      <c r="B126" s="267">
        <v>250</v>
      </c>
      <c r="C126" s="2">
        <v>1</v>
      </c>
      <c r="D126" s="2">
        <v>47.4</v>
      </c>
      <c r="E126" s="2">
        <v>53.8</v>
      </c>
      <c r="F126" s="2">
        <v>35</v>
      </c>
      <c r="G126" s="2">
        <v>221</v>
      </c>
      <c r="H126" s="2"/>
      <c r="I126" s="2">
        <v>221</v>
      </c>
      <c r="J126" s="2">
        <v>222</v>
      </c>
      <c r="K126" s="2">
        <v>218</v>
      </c>
      <c r="L126" s="2">
        <v>384</v>
      </c>
      <c r="M126" s="2">
        <v>385</v>
      </c>
      <c r="N126" s="2">
        <v>383</v>
      </c>
      <c r="O126" s="270">
        <v>42178</v>
      </c>
    </row>
    <row r="127" spans="1:15">
      <c r="A127" s="265"/>
      <c r="B127" s="268"/>
      <c r="C127" s="2">
        <v>2</v>
      </c>
      <c r="D127" s="2">
        <v>45.9</v>
      </c>
      <c r="E127" s="2">
        <v>124.5</v>
      </c>
      <c r="F127" s="2">
        <v>41.1</v>
      </c>
      <c r="G127" s="2">
        <v>222</v>
      </c>
      <c r="H127" s="2"/>
      <c r="I127" s="2">
        <v>222</v>
      </c>
      <c r="J127" s="2">
        <v>222</v>
      </c>
      <c r="K127" s="2">
        <v>224</v>
      </c>
      <c r="L127" s="2">
        <v>383</v>
      </c>
      <c r="M127" s="2">
        <v>386</v>
      </c>
      <c r="N127" s="2">
        <v>382</v>
      </c>
      <c r="O127" s="271"/>
    </row>
    <row r="128" spans="1:15">
      <c r="A128" s="265"/>
      <c r="B128" s="268"/>
      <c r="C128" s="2">
        <v>3</v>
      </c>
      <c r="D128" s="2">
        <v>10</v>
      </c>
      <c r="E128" s="2">
        <v>19.2</v>
      </c>
      <c r="F128" s="2">
        <v>16.100000000000001</v>
      </c>
      <c r="G128" s="2">
        <v>221</v>
      </c>
      <c r="H128" s="2"/>
      <c r="I128" s="2">
        <v>221</v>
      </c>
      <c r="J128" s="2">
        <v>221</v>
      </c>
      <c r="K128" s="2">
        <v>222</v>
      </c>
      <c r="L128" s="2">
        <v>384</v>
      </c>
      <c r="M128" s="2">
        <v>386</v>
      </c>
      <c r="N128" s="2">
        <v>383</v>
      </c>
      <c r="O128" s="271"/>
    </row>
    <row r="129" spans="1:15">
      <c r="A129" s="265"/>
      <c r="B129" s="268"/>
      <c r="C129" s="3" t="s">
        <v>17</v>
      </c>
      <c r="D129" s="3">
        <f>SUM(D126:D128)</f>
        <v>103.3</v>
      </c>
      <c r="E129" s="3">
        <f t="shared" ref="E129:F129" si="42">SUM(E126:E128)</f>
        <v>197.5</v>
      </c>
      <c r="F129" s="3">
        <f t="shared" si="42"/>
        <v>92.199999999999989</v>
      </c>
      <c r="G129" s="3"/>
      <c r="H129" s="3"/>
      <c r="I129" s="3">
        <f t="shared" ref="I129:N129" si="43">SUM(I126:I128)</f>
        <v>664</v>
      </c>
      <c r="J129" s="3">
        <f t="shared" si="43"/>
        <v>665</v>
      </c>
      <c r="K129" s="3">
        <f t="shared" si="43"/>
        <v>664</v>
      </c>
      <c r="L129" s="3">
        <f t="shared" si="43"/>
        <v>1151</v>
      </c>
      <c r="M129" s="3">
        <f t="shared" si="43"/>
        <v>1157</v>
      </c>
      <c r="N129" s="3">
        <f t="shared" si="43"/>
        <v>1148</v>
      </c>
      <c r="O129" s="271"/>
    </row>
    <row r="130" spans="1:15">
      <c r="A130" s="266"/>
      <c r="B130" s="269"/>
      <c r="C130" s="3" t="s">
        <v>18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72"/>
    </row>
    <row r="131" spans="1:15">
      <c r="A131" s="264" t="s">
        <v>41</v>
      </c>
      <c r="B131" s="267">
        <v>160</v>
      </c>
      <c r="C131" s="2">
        <v>1</v>
      </c>
      <c r="D131" s="2">
        <v>119.3</v>
      </c>
      <c r="E131" s="2">
        <v>87.9</v>
      </c>
      <c r="F131" s="2">
        <v>107.7</v>
      </c>
      <c r="G131" s="2">
        <v>227</v>
      </c>
      <c r="H131" s="2"/>
      <c r="I131" s="2">
        <v>227</v>
      </c>
      <c r="J131" s="2">
        <v>231</v>
      </c>
      <c r="K131" s="2">
        <v>229</v>
      </c>
      <c r="L131" s="2">
        <v>401</v>
      </c>
      <c r="M131" s="2">
        <v>401</v>
      </c>
      <c r="N131" s="2">
        <v>404</v>
      </c>
      <c r="O131" s="270">
        <v>42178</v>
      </c>
    </row>
    <row r="132" spans="1:15">
      <c r="A132" s="265"/>
      <c r="B132" s="268"/>
      <c r="C132" s="2">
        <v>2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71"/>
    </row>
    <row r="133" spans="1:15">
      <c r="A133" s="265"/>
      <c r="B133" s="268"/>
      <c r="C133" s="2">
        <v>3</v>
      </c>
      <c r="D133" s="2">
        <v>67.7</v>
      </c>
      <c r="E133" s="2">
        <v>125.6</v>
      </c>
      <c r="F133" s="2">
        <v>58.8</v>
      </c>
      <c r="G133" s="2">
        <v>221</v>
      </c>
      <c r="H133" s="2"/>
      <c r="I133" s="2">
        <v>214</v>
      </c>
      <c r="J133" s="2">
        <v>229</v>
      </c>
      <c r="K133" s="2">
        <v>233</v>
      </c>
      <c r="L133" s="2">
        <v>400</v>
      </c>
      <c r="M133" s="2">
        <v>402</v>
      </c>
      <c r="N133" s="2">
        <v>403</v>
      </c>
      <c r="O133" s="271"/>
    </row>
    <row r="134" spans="1:15">
      <c r="A134" s="265"/>
      <c r="B134" s="268"/>
      <c r="C134" s="2">
        <v>4</v>
      </c>
      <c r="D134" s="2">
        <v>48.4</v>
      </c>
      <c r="E134" s="2">
        <v>7.9</v>
      </c>
      <c r="F134" s="2">
        <v>27.4</v>
      </c>
      <c r="G134" s="2">
        <v>230</v>
      </c>
      <c r="H134" s="2"/>
      <c r="I134" s="2">
        <v>229</v>
      </c>
      <c r="J134" s="2">
        <v>231</v>
      </c>
      <c r="K134" s="2">
        <v>233</v>
      </c>
      <c r="L134" s="2">
        <v>400</v>
      </c>
      <c r="M134" s="2">
        <v>402</v>
      </c>
      <c r="N134" s="2">
        <v>403</v>
      </c>
      <c r="O134" s="271"/>
    </row>
    <row r="135" spans="1:15">
      <c r="A135" s="265"/>
      <c r="B135" s="268"/>
      <c r="C135" s="3" t="s">
        <v>17</v>
      </c>
      <c r="D135" s="3">
        <f>SUM(D131:D134)</f>
        <v>235.4</v>
      </c>
      <c r="E135" s="3">
        <f t="shared" ref="E135:F135" si="44">SUM(E131:E134)</f>
        <v>221.4</v>
      </c>
      <c r="F135" s="3">
        <f t="shared" si="44"/>
        <v>193.9</v>
      </c>
      <c r="G135" s="3"/>
      <c r="H135" s="3"/>
      <c r="I135" s="3">
        <f t="shared" ref="I135:N135" si="45">SUM(I131:I134)</f>
        <v>670</v>
      </c>
      <c r="J135" s="3">
        <f t="shared" si="45"/>
        <v>691</v>
      </c>
      <c r="K135" s="3">
        <f t="shared" si="45"/>
        <v>695</v>
      </c>
      <c r="L135" s="3">
        <f t="shared" si="45"/>
        <v>1201</v>
      </c>
      <c r="M135" s="3">
        <f t="shared" si="45"/>
        <v>1205</v>
      </c>
      <c r="N135" s="3">
        <f t="shared" si="45"/>
        <v>1210</v>
      </c>
      <c r="O135" s="271"/>
    </row>
    <row r="136" spans="1:15">
      <c r="A136" s="266"/>
      <c r="B136" s="269"/>
      <c r="C136" s="3" t="s">
        <v>18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72"/>
    </row>
    <row r="137" spans="1:15">
      <c r="A137" s="264" t="s">
        <v>42</v>
      </c>
      <c r="B137" s="267">
        <v>250</v>
      </c>
      <c r="C137" s="2">
        <v>1</v>
      </c>
      <c r="D137" s="2">
        <v>39</v>
      </c>
      <c r="E137" s="2">
        <v>51</v>
      </c>
      <c r="F137" s="2">
        <v>43.6</v>
      </c>
      <c r="G137" s="2">
        <v>232</v>
      </c>
      <c r="H137" s="2"/>
      <c r="I137" s="2">
        <v>232</v>
      </c>
      <c r="J137" s="2">
        <v>232</v>
      </c>
      <c r="K137" s="2">
        <v>228</v>
      </c>
      <c r="L137" s="2">
        <v>404</v>
      </c>
      <c r="M137" s="2">
        <v>403</v>
      </c>
      <c r="N137" s="2">
        <v>406</v>
      </c>
      <c r="O137" s="270">
        <v>42178</v>
      </c>
    </row>
    <row r="138" spans="1:15">
      <c r="A138" s="265"/>
      <c r="B138" s="268"/>
      <c r="C138" s="2">
        <v>2</v>
      </c>
      <c r="D138" s="2">
        <v>42</v>
      </c>
      <c r="E138" s="2">
        <v>18.8</v>
      </c>
      <c r="F138" s="2">
        <v>48.2</v>
      </c>
      <c r="G138" s="2">
        <v>231</v>
      </c>
      <c r="H138" s="2"/>
      <c r="I138" s="2">
        <v>233</v>
      </c>
      <c r="J138" s="2">
        <v>232</v>
      </c>
      <c r="K138" s="2">
        <v>230</v>
      </c>
      <c r="L138" s="2">
        <v>404</v>
      </c>
      <c r="M138" s="2">
        <v>404</v>
      </c>
      <c r="N138" s="2">
        <v>407</v>
      </c>
      <c r="O138" s="271"/>
    </row>
    <row r="139" spans="1:15">
      <c r="A139" s="265"/>
      <c r="B139" s="268"/>
      <c r="C139" s="2">
        <v>3</v>
      </c>
      <c r="D139" s="2">
        <v>35</v>
      </c>
      <c r="E139" s="2">
        <v>52.5</v>
      </c>
      <c r="F139" s="2">
        <v>38.4</v>
      </c>
      <c r="G139" s="2">
        <v>230</v>
      </c>
      <c r="H139" s="2"/>
      <c r="I139" s="2">
        <v>232</v>
      </c>
      <c r="J139" s="2">
        <v>233</v>
      </c>
      <c r="K139" s="2">
        <v>229</v>
      </c>
      <c r="L139" s="2">
        <v>405</v>
      </c>
      <c r="M139" s="2">
        <v>403</v>
      </c>
      <c r="N139" s="2">
        <v>406</v>
      </c>
      <c r="O139" s="271"/>
    </row>
    <row r="140" spans="1:15">
      <c r="A140" s="265"/>
      <c r="B140" s="268"/>
      <c r="C140" s="2">
        <v>4</v>
      </c>
      <c r="D140" s="2">
        <v>46.8</v>
      </c>
      <c r="E140" s="2">
        <v>34.1</v>
      </c>
      <c r="F140" s="2">
        <v>58</v>
      </c>
      <c r="G140" s="2">
        <v>232</v>
      </c>
      <c r="H140" s="2"/>
      <c r="I140" s="2">
        <v>233</v>
      </c>
      <c r="J140" s="2">
        <v>233</v>
      </c>
      <c r="K140" s="2">
        <v>230</v>
      </c>
      <c r="L140" s="2">
        <v>404</v>
      </c>
      <c r="M140" s="2">
        <v>402</v>
      </c>
      <c r="N140" s="2">
        <v>406</v>
      </c>
      <c r="O140" s="271"/>
    </row>
    <row r="141" spans="1:15">
      <c r="A141" s="265"/>
      <c r="B141" s="268"/>
      <c r="C141" s="3" t="s">
        <v>17</v>
      </c>
      <c r="D141" s="3">
        <f>SUM(D137:D140)</f>
        <v>162.80000000000001</v>
      </c>
      <c r="E141" s="3">
        <f t="shared" ref="E141:F141" si="46">SUM(E137:E140)</f>
        <v>156.4</v>
      </c>
      <c r="F141" s="3">
        <f t="shared" si="46"/>
        <v>188.20000000000002</v>
      </c>
      <c r="G141" s="3"/>
      <c r="H141" s="3"/>
      <c r="I141" s="3">
        <f t="shared" ref="I141:N141" si="47">SUM(I137:I140)</f>
        <v>930</v>
      </c>
      <c r="J141" s="3">
        <f t="shared" si="47"/>
        <v>930</v>
      </c>
      <c r="K141" s="3">
        <f t="shared" si="47"/>
        <v>917</v>
      </c>
      <c r="L141" s="3">
        <f t="shared" si="47"/>
        <v>1617</v>
      </c>
      <c r="M141" s="3">
        <f t="shared" si="47"/>
        <v>1612</v>
      </c>
      <c r="N141" s="3">
        <f t="shared" si="47"/>
        <v>1625</v>
      </c>
      <c r="O141" s="271"/>
    </row>
    <row r="142" spans="1:15">
      <c r="A142" s="266"/>
      <c r="B142" s="269"/>
      <c r="C142" s="3" t="s">
        <v>18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72"/>
    </row>
    <row r="143" spans="1:15">
      <c r="A143" s="4"/>
      <c r="B143" s="5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51"/>
    </row>
    <row r="144" spans="1:15">
      <c r="A144" s="4"/>
      <c r="B144" s="5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51"/>
    </row>
    <row r="145" spans="1:15">
      <c r="A145" s="262" t="s">
        <v>1</v>
      </c>
      <c r="B145" s="262" t="s">
        <v>2</v>
      </c>
      <c r="C145" s="262" t="s">
        <v>3</v>
      </c>
      <c r="D145" s="259" t="s">
        <v>4</v>
      </c>
      <c r="E145" s="260"/>
      <c r="F145" s="261"/>
      <c r="G145" s="262" t="s">
        <v>5</v>
      </c>
      <c r="H145" s="262" t="s">
        <v>6</v>
      </c>
      <c r="I145" s="259" t="s">
        <v>7</v>
      </c>
      <c r="J145" s="260"/>
      <c r="K145" s="261"/>
      <c r="L145" s="259" t="s">
        <v>8</v>
      </c>
      <c r="M145" s="260"/>
      <c r="N145" s="261"/>
      <c r="O145" s="273" t="s">
        <v>9</v>
      </c>
    </row>
    <row r="146" spans="1:15">
      <c r="A146" s="263"/>
      <c r="B146" s="263"/>
      <c r="C146" s="263"/>
      <c r="D146" s="1" t="s">
        <v>10</v>
      </c>
      <c r="E146" s="1" t="s">
        <v>11</v>
      </c>
      <c r="F146" s="1" t="s">
        <v>12</v>
      </c>
      <c r="G146" s="263"/>
      <c r="H146" s="263"/>
      <c r="I146" s="1" t="s">
        <v>10</v>
      </c>
      <c r="J146" s="1" t="s">
        <v>11</v>
      </c>
      <c r="K146" s="1" t="s">
        <v>12</v>
      </c>
      <c r="L146" s="1" t="s">
        <v>13</v>
      </c>
      <c r="M146" s="1" t="s">
        <v>14</v>
      </c>
      <c r="N146" s="1" t="s">
        <v>15</v>
      </c>
      <c r="O146" s="274"/>
    </row>
    <row r="147" spans="1:15">
      <c r="A147" s="264" t="s">
        <v>43</v>
      </c>
      <c r="B147" s="267">
        <v>400</v>
      </c>
      <c r="C147" s="2">
        <v>1</v>
      </c>
      <c r="D147" s="2">
        <v>116.9</v>
      </c>
      <c r="E147" s="2">
        <v>73</v>
      </c>
      <c r="F147" s="2">
        <v>86</v>
      </c>
      <c r="G147" s="2">
        <v>225</v>
      </c>
      <c r="H147" s="2"/>
      <c r="I147" s="2">
        <v>220</v>
      </c>
      <c r="J147" s="2">
        <v>228</v>
      </c>
      <c r="K147" s="2">
        <v>234</v>
      </c>
      <c r="L147" s="2">
        <v>399</v>
      </c>
      <c r="M147" s="2">
        <v>400</v>
      </c>
      <c r="N147" s="2">
        <v>397</v>
      </c>
      <c r="O147" s="270">
        <v>42178</v>
      </c>
    </row>
    <row r="148" spans="1:15">
      <c r="A148" s="265"/>
      <c r="B148" s="268"/>
      <c r="C148" s="2">
        <v>2</v>
      </c>
      <c r="D148" s="2">
        <v>63.3</v>
      </c>
      <c r="E148" s="2">
        <v>45.8</v>
      </c>
      <c r="F148" s="2">
        <v>55.3</v>
      </c>
      <c r="G148" s="2">
        <v>226</v>
      </c>
      <c r="H148" s="2"/>
      <c r="I148" s="2">
        <v>222</v>
      </c>
      <c r="J148" s="2">
        <v>227</v>
      </c>
      <c r="K148" s="2">
        <v>235</v>
      </c>
      <c r="L148" s="2">
        <v>399</v>
      </c>
      <c r="M148" s="2">
        <v>400</v>
      </c>
      <c r="N148" s="2">
        <v>398</v>
      </c>
      <c r="O148" s="271"/>
    </row>
    <row r="149" spans="1:15">
      <c r="A149" s="265"/>
      <c r="B149" s="268"/>
      <c r="C149" s="2">
        <v>3</v>
      </c>
      <c r="D149" s="2">
        <v>23.1</v>
      </c>
      <c r="E149" s="2">
        <v>27.5</v>
      </c>
      <c r="F149" s="2">
        <v>28.8</v>
      </c>
      <c r="G149" s="2">
        <v>227</v>
      </c>
      <c r="H149" s="2"/>
      <c r="I149" s="2">
        <v>222</v>
      </c>
      <c r="J149" s="2">
        <v>228</v>
      </c>
      <c r="K149" s="2">
        <v>234</v>
      </c>
      <c r="L149" s="2">
        <v>400</v>
      </c>
      <c r="M149" s="2">
        <v>399</v>
      </c>
      <c r="N149" s="2">
        <v>400</v>
      </c>
      <c r="O149" s="271"/>
    </row>
    <row r="150" spans="1:15">
      <c r="A150" s="265"/>
      <c r="B150" s="268"/>
      <c r="C150" s="2">
        <v>4</v>
      </c>
      <c r="D150" s="2">
        <v>0</v>
      </c>
      <c r="E150" s="2">
        <v>5.6</v>
      </c>
      <c r="F150" s="2">
        <v>2.2999999999999998</v>
      </c>
      <c r="G150" s="2">
        <v>228</v>
      </c>
      <c r="H150" s="2"/>
      <c r="I150" s="2">
        <v>221</v>
      </c>
      <c r="J150" s="2">
        <v>228</v>
      </c>
      <c r="K150" s="2">
        <v>235</v>
      </c>
      <c r="L150" s="2">
        <v>402</v>
      </c>
      <c r="M150" s="2">
        <v>399</v>
      </c>
      <c r="N150" s="2">
        <v>400</v>
      </c>
      <c r="O150" s="271"/>
    </row>
    <row r="151" spans="1:15">
      <c r="A151" s="265"/>
      <c r="B151" s="268"/>
      <c r="C151" s="3" t="s">
        <v>17</v>
      </c>
      <c r="D151" s="3">
        <f>SUM(D147:D150)</f>
        <v>203.29999999999998</v>
      </c>
      <c r="E151" s="3">
        <f t="shared" ref="E151:F151" si="48">SUM(E147:E150)</f>
        <v>151.9</v>
      </c>
      <c r="F151" s="3">
        <f t="shared" si="48"/>
        <v>172.40000000000003</v>
      </c>
      <c r="G151" s="3"/>
      <c r="H151" s="3"/>
      <c r="I151" s="3">
        <f t="shared" ref="I151:N151" si="49">SUM(I147:I150)</f>
        <v>885</v>
      </c>
      <c r="J151" s="3">
        <f t="shared" si="49"/>
        <v>911</v>
      </c>
      <c r="K151" s="3">
        <f t="shared" si="49"/>
        <v>938</v>
      </c>
      <c r="L151" s="3">
        <f t="shared" si="49"/>
        <v>1600</v>
      </c>
      <c r="M151" s="3">
        <f t="shared" si="49"/>
        <v>1598</v>
      </c>
      <c r="N151" s="3">
        <f t="shared" si="49"/>
        <v>1595</v>
      </c>
      <c r="O151" s="271"/>
    </row>
    <row r="152" spans="1:15">
      <c r="A152" s="266"/>
      <c r="B152" s="269"/>
      <c r="C152" s="3" t="s">
        <v>18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72"/>
    </row>
    <row r="153" spans="1:15">
      <c r="A153" s="264" t="s">
        <v>44</v>
      </c>
      <c r="B153" s="267">
        <v>250</v>
      </c>
      <c r="C153" s="2">
        <v>1</v>
      </c>
      <c r="D153" s="2">
        <v>0</v>
      </c>
      <c r="E153" s="2">
        <v>0</v>
      </c>
      <c r="F153" s="2">
        <v>0</v>
      </c>
      <c r="G153" s="2">
        <v>220</v>
      </c>
      <c r="H153" s="2"/>
      <c r="I153" s="2">
        <v>219</v>
      </c>
      <c r="J153" s="2">
        <v>223</v>
      </c>
      <c r="K153" s="2">
        <v>221</v>
      </c>
      <c r="L153" s="2">
        <v>387</v>
      </c>
      <c r="M153" s="2">
        <v>388</v>
      </c>
      <c r="N153" s="2">
        <v>387</v>
      </c>
      <c r="O153" s="270">
        <v>42178</v>
      </c>
    </row>
    <row r="154" spans="1:15">
      <c r="A154" s="265"/>
      <c r="B154" s="268"/>
      <c r="C154" s="2">
        <v>2</v>
      </c>
      <c r="D154" s="2">
        <v>0</v>
      </c>
      <c r="E154" s="2">
        <v>0</v>
      </c>
      <c r="F154" s="2">
        <v>0</v>
      </c>
      <c r="G154" s="2">
        <v>219</v>
      </c>
      <c r="H154" s="2"/>
      <c r="I154" s="2">
        <v>218</v>
      </c>
      <c r="J154" s="2">
        <v>223</v>
      </c>
      <c r="K154" s="2">
        <v>200</v>
      </c>
      <c r="L154" s="2">
        <v>385</v>
      </c>
      <c r="M154" s="2">
        <v>389</v>
      </c>
      <c r="N154" s="2">
        <v>387</v>
      </c>
      <c r="O154" s="271"/>
    </row>
    <row r="155" spans="1:15">
      <c r="A155" s="265"/>
      <c r="B155" s="268"/>
      <c r="C155" s="2">
        <v>3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71"/>
    </row>
    <row r="156" spans="1:15">
      <c r="A156" s="265"/>
      <c r="B156" s="268"/>
      <c r="C156" s="2">
        <v>4</v>
      </c>
      <c r="D156" s="2">
        <v>8.8000000000000007</v>
      </c>
      <c r="E156" s="2">
        <v>5.3</v>
      </c>
      <c r="F156" s="2">
        <v>2.8</v>
      </c>
      <c r="G156" s="2">
        <v>220</v>
      </c>
      <c r="H156" s="2"/>
      <c r="I156" s="2">
        <v>220</v>
      </c>
      <c r="J156" s="2">
        <v>221</v>
      </c>
      <c r="K156" s="2">
        <v>221</v>
      </c>
      <c r="L156" s="2">
        <v>388</v>
      </c>
      <c r="M156" s="2">
        <v>388</v>
      </c>
      <c r="N156" s="2">
        <v>388</v>
      </c>
      <c r="O156" s="271"/>
    </row>
    <row r="157" spans="1:15">
      <c r="A157" s="265"/>
      <c r="B157" s="268"/>
      <c r="C157" s="2">
        <v>5</v>
      </c>
      <c r="D157" s="2">
        <v>0</v>
      </c>
      <c r="E157" s="2">
        <v>0</v>
      </c>
      <c r="F157" s="2">
        <v>0</v>
      </c>
      <c r="G157" s="2">
        <v>221</v>
      </c>
      <c r="H157" s="2"/>
      <c r="I157" s="2">
        <v>220</v>
      </c>
      <c r="J157" s="2">
        <v>221</v>
      </c>
      <c r="K157" s="2">
        <v>222</v>
      </c>
      <c r="L157" s="2">
        <v>387</v>
      </c>
      <c r="M157" s="2">
        <v>388</v>
      </c>
      <c r="N157" s="2">
        <v>388</v>
      </c>
      <c r="O157" s="271"/>
    </row>
    <row r="158" spans="1:15">
      <c r="A158" s="265"/>
      <c r="B158" s="268"/>
      <c r="C158" s="2">
        <v>6</v>
      </c>
      <c r="D158" s="2">
        <v>19</v>
      </c>
      <c r="E158" s="2">
        <v>22.6</v>
      </c>
      <c r="F158" s="2">
        <v>12.9</v>
      </c>
      <c r="G158" s="2">
        <v>221</v>
      </c>
      <c r="H158" s="2"/>
      <c r="I158" s="2">
        <v>220</v>
      </c>
      <c r="J158" s="2">
        <v>222</v>
      </c>
      <c r="K158" s="2">
        <v>223</v>
      </c>
      <c r="L158" s="2">
        <v>386</v>
      </c>
      <c r="M158" s="2">
        <v>389</v>
      </c>
      <c r="N158" s="2">
        <v>386</v>
      </c>
      <c r="O158" s="271"/>
    </row>
    <row r="159" spans="1:15">
      <c r="A159" s="265"/>
      <c r="B159" s="268"/>
      <c r="C159" s="2">
        <v>7</v>
      </c>
      <c r="D159" s="2">
        <v>0</v>
      </c>
      <c r="E159" s="2">
        <v>0</v>
      </c>
      <c r="F159" s="2">
        <v>0</v>
      </c>
      <c r="G159" s="2">
        <v>221</v>
      </c>
      <c r="H159" s="2"/>
      <c r="I159" s="2">
        <v>220</v>
      </c>
      <c r="J159" s="2">
        <v>222</v>
      </c>
      <c r="K159" s="2">
        <v>222</v>
      </c>
      <c r="L159" s="2">
        <v>387</v>
      </c>
      <c r="M159" s="2">
        <v>387</v>
      </c>
      <c r="N159" s="2">
        <v>386</v>
      </c>
      <c r="O159" s="271"/>
    </row>
    <row r="160" spans="1:15">
      <c r="A160" s="265"/>
      <c r="B160" s="268"/>
      <c r="C160" s="2">
        <v>8</v>
      </c>
      <c r="D160" s="2">
        <v>0</v>
      </c>
      <c r="E160" s="2">
        <v>0</v>
      </c>
      <c r="F160" s="2">
        <v>0</v>
      </c>
      <c r="G160" s="2">
        <v>219</v>
      </c>
      <c r="H160" s="2"/>
      <c r="I160" s="2">
        <v>218</v>
      </c>
      <c r="J160" s="2">
        <v>223</v>
      </c>
      <c r="K160" s="2">
        <v>223</v>
      </c>
      <c r="L160" s="2">
        <v>386</v>
      </c>
      <c r="M160" s="2">
        <v>388</v>
      </c>
      <c r="N160" s="2">
        <v>386</v>
      </c>
      <c r="O160" s="271"/>
    </row>
    <row r="161" spans="1:15">
      <c r="A161" s="265"/>
      <c r="B161" s="268"/>
      <c r="C161" s="2">
        <v>9</v>
      </c>
      <c r="D161" s="2">
        <v>0</v>
      </c>
      <c r="E161" s="2">
        <v>0.1</v>
      </c>
      <c r="F161" s="2">
        <v>0.2</v>
      </c>
      <c r="G161" s="2">
        <v>221</v>
      </c>
      <c r="H161" s="2"/>
      <c r="I161" s="2">
        <v>221</v>
      </c>
      <c r="J161" s="2">
        <v>221</v>
      </c>
      <c r="K161" s="2">
        <v>222</v>
      </c>
      <c r="L161" s="2">
        <v>387</v>
      </c>
      <c r="M161" s="2">
        <v>389</v>
      </c>
      <c r="N161" s="2">
        <v>388</v>
      </c>
      <c r="O161" s="271"/>
    </row>
    <row r="162" spans="1:15">
      <c r="A162" s="265"/>
      <c r="B162" s="268"/>
      <c r="C162" s="2">
        <v>10</v>
      </c>
      <c r="D162" s="2">
        <v>47.8</v>
      </c>
      <c r="E162" s="2">
        <v>45.8</v>
      </c>
      <c r="F162" s="2">
        <v>53.4</v>
      </c>
      <c r="G162" s="2">
        <v>222</v>
      </c>
      <c r="H162" s="2"/>
      <c r="I162" s="2">
        <v>220</v>
      </c>
      <c r="J162" s="2">
        <v>222</v>
      </c>
      <c r="K162" s="2">
        <v>223</v>
      </c>
      <c r="L162" s="2">
        <v>386</v>
      </c>
      <c r="M162" s="2">
        <v>388</v>
      </c>
      <c r="N162" s="2">
        <v>388</v>
      </c>
      <c r="O162" s="271"/>
    </row>
    <row r="163" spans="1:15">
      <c r="A163" s="265"/>
      <c r="B163" s="268"/>
      <c r="C163" s="3" t="s">
        <v>17</v>
      </c>
      <c r="D163" s="3">
        <f>SUM(D153:D162)</f>
        <v>75.599999999999994</v>
      </c>
      <c r="E163" s="3">
        <f t="shared" ref="E163:F163" si="50">SUM(E153:E162)</f>
        <v>73.8</v>
      </c>
      <c r="F163" s="3">
        <f t="shared" si="50"/>
        <v>69.3</v>
      </c>
      <c r="G163" s="3"/>
      <c r="H163" s="3"/>
      <c r="I163" s="3">
        <f t="shared" ref="I163:N163" si="51">SUM(I153:I162)</f>
        <v>1976</v>
      </c>
      <c r="J163" s="3">
        <f t="shared" si="51"/>
        <v>1998</v>
      </c>
      <c r="K163" s="3">
        <f t="shared" si="51"/>
        <v>1977</v>
      </c>
      <c r="L163" s="3">
        <f t="shared" si="51"/>
        <v>3479</v>
      </c>
      <c r="M163" s="3">
        <f t="shared" si="51"/>
        <v>3494</v>
      </c>
      <c r="N163" s="3">
        <f t="shared" si="51"/>
        <v>3484</v>
      </c>
      <c r="O163" s="271"/>
    </row>
    <row r="164" spans="1:15">
      <c r="A164" s="266"/>
      <c r="B164" s="269"/>
      <c r="C164" s="3" t="s">
        <v>18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72"/>
    </row>
    <row r="165" spans="1:15">
      <c r="A165" s="264" t="s">
        <v>45</v>
      </c>
      <c r="B165" s="267">
        <v>250</v>
      </c>
      <c r="C165" s="2">
        <v>1</v>
      </c>
      <c r="D165" s="2">
        <v>49.7</v>
      </c>
      <c r="E165" s="2">
        <v>29.1</v>
      </c>
      <c r="F165" s="2">
        <v>42.7</v>
      </c>
      <c r="G165" s="2">
        <v>215</v>
      </c>
      <c r="H165" s="2"/>
      <c r="I165" s="2">
        <v>216</v>
      </c>
      <c r="J165" s="2">
        <v>215</v>
      </c>
      <c r="K165" s="2">
        <v>215</v>
      </c>
      <c r="L165" s="2">
        <v>380</v>
      </c>
      <c r="M165" s="2">
        <v>378</v>
      </c>
      <c r="N165" s="2">
        <v>376</v>
      </c>
      <c r="O165" s="270">
        <v>42178</v>
      </c>
    </row>
    <row r="166" spans="1:15">
      <c r="A166" s="265"/>
      <c r="B166" s="268"/>
      <c r="C166" s="2">
        <v>2</v>
      </c>
      <c r="D166" s="2">
        <v>4.5</v>
      </c>
      <c r="E166" s="2">
        <v>7</v>
      </c>
      <c r="F166" s="2">
        <v>21.8</v>
      </c>
      <c r="G166" s="2">
        <v>214</v>
      </c>
      <c r="H166" s="2"/>
      <c r="I166" s="2">
        <v>216</v>
      </c>
      <c r="J166" s="2">
        <v>214</v>
      </c>
      <c r="K166" s="2">
        <v>215</v>
      </c>
      <c r="L166" s="2">
        <v>379</v>
      </c>
      <c r="M166" s="2">
        <v>380</v>
      </c>
      <c r="N166" s="2">
        <v>377</v>
      </c>
      <c r="O166" s="271"/>
    </row>
    <row r="167" spans="1:15">
      <c r="A167" s="265"/>
      <c r="B167" s="268"/>
      <c r="C167" s="2">
        <v>3</v>
      </c>
      <c r="D167" s="2">
        <v>0</v>
      </c>
      <c r="E167" s="2">
        <v>0</v>
      </c>
      <c r="F167" s="2">
        <v>0</v>
      </c>
      <c r="G167" s="2">
        <v>216</v>
      </c>
      <c r="H167" s="2"/>
      <c r="I167" s="2">
        <v>216</v>
      </c>
      <c r="J167" s="2">
        <v>216</v>
      </c>
      <c r="K167" s="2">
        <v>216</v>
      </c>
      <c r="L167" s="2">
        <v>379</v>
      </c>
      <c r="M167" s="2">
        <v>379</v>
      </c>
      <c r="N167" s="2">
        <v>379</v>
      </c>
      <c r="O167" s="271"/>
    </row>
    <row r="168" spans="1:15">
      <c r="A168" s="265"/>
      <c r="B168" s="268"/>
      <c r="C168" s="2">
        <v>4</v>
      </c>
      <c r="D168" s="2"/>
      <c r="E168" s="2">
        <v>6.1</v>
      </c>
      <c r="F168" s="2"/>
      <c r="G168" s="2">
        <v>213</v>
      </c>
      <c r="H168" s="2"/>
      <c r="I168" s="2"/>
      <c r="J168" s="2">
        <v>213</v>
      </c>
      <c r="K168" s="2"/>
      <c r="L168" s="2"/>
      <c r="M168" s="2"/>
      <c r="N168" s="2"/>
      <c r="O168" s="271"/>
    </row>
    <row r="169" spans="1:15">
      <c r="A169" s="265"/>
      <c r="B169" s="268"/>
      <c r="C169" s="2">
        <v>5</v>
      </c>
      <c r="D169" s="2">
        <v>0</v>
      </c>
      <c r="E169" s="2">
        <v>0</v>
      </c>
      <c r="F169" s="2">
        <v>0</v>
      </c>
      <c r="G169" s="2">
        <v>216</v>
      </c>
      <c r="H169" s="2"/>
      <c r="I169" s="2">
        <v>217</v>
      </c>
      <c r="J169" s="2">
        <v>216</v>
      </c>
      <c r="K169" s="2">
        <v>217</v>
      </c>
      <c r="L169" s="2">
        <v>382</v>
      </c>
      <c r="M169" s="2">
        <v>380</v>
      </c>
      <c r="N169" s="2">
        <v>378</v>
      </c>
      <c r="O169" s="271"/>
    </row>
    <row r="170" spans="1:15">
      <c r="A170" s="265"/>
      <c r="B170" s="268"/>
      <c r="C170" s="2">
        <v>6</v>
      </c>
      <c r="D170" s="2">
        <v>0</v>
      </c>
      <c r="E170" s="2">
        <v>0</v>
      </c>
      <c r="F170" s="2">
        <v>0</v>
      </c>
      <c r="G170" s="2">
        <v>217</v>
      </c>
      <c r="H170" s="2"/>
      <c r="I170" s="2">
        <v>218</v>
      </c>
      <c r="J170" s="2">
        <v>215</v>
      </c>
      <c r="K170" s="2">
        <v>217</v>
      </c>
      <c r="L170" s="2">
        <v>381</v>
      </c>
      <c r="M170" s="2">
        <v>380</v>
      </c>
      <c r="N170" s="2">
        <v>377</v>
      </c>
      <c r="O170" s="271"/>
    </row>
    <row r="171" spans="1:15">
      <c r="A171" s="265"/>
      <c r="B171" s="268"/>
      <c r="C171" s="2">
        <v>7</v>
      </c>
      <c r="D171" s="2">
        <v>36.200000000000003</v>
      </c>
      <c r="E171" s="2">
        <v>60</v>
      </c>
      <c r="F171" s="2">
        <v>30.3</v>
      </c>
      <c r="G171" s="2">
        <v>216</v>
      </c>
      <c r="H171" s="2"/>
      <c r="I171" s="2">
        <v>218</v>
      </c>
      <c r="J171" s="2">
        <v>215</v>
      </c>
      <c r="K171" s="2">
        <v>217</v>
      </c>
      <c r="L171" s="2">
        <v>382</v>
      </c>
      <c r="M171" s="2">
        <v>379</v>
      </c>
      <c r="N171" s="2">
        <v>378</v>
      </c>
      <c r="O171" s="271"/>
    </row>
    <row r="172" spans="1:15">
      <c r="A172" s="265"/>
      <c r="B172" s="268"/>
      <c r="C172" s="2">
        <v>8</v>
      </c>
      <c r="D172" s="2">
        <v>0</v>
      </c>
      <c r="E172" s="2">
        <v>0</v>
      </c>
      <c r="F172" s="2">
        <v>0</v>
      </c>
      <c r="G172" s="2">
        <v>216</v>
      </c>
      <c r="H172" s="2"/>
      <c r="I172" s="2">
        <v>217</v>
      </c>
      <c r="J172" s="2">
        <v>216</v>
      </c>
      <c r="K172" s="2">
        <v>216</v>
      </c>
      <c r="L172" s="2">
        <v>381</v>
      </c>
      <c r="M172" s="2">
        <v>381</v>
      </c>
      <c r="N172" s="2">
        <v>379</v>
      </c>
      <c r="O172" s="271"/>
    </row>
    <row r="173" spans="1:15">
      <c r="A173" s="265"/>
      <c r="B173" s="268"/>
      <c r="C173" s="2">
        <v>9</v>
      </c>
      <c r="D173" s="2">
        <v>17.600000000000001</v>
      </c>
      <c r="E173" s="2">
        <v>23.1</v>
      </c>
      <c r="F173" s="2">
        <v>21.8</v>
      </c>
      <c r="G173" s="2">
        <v>216</v>
      </c>
      <c r="H173" s="2"/>
      <c r="I173" s="2">
        <v>216</v>
      </c>
      <c r="J173" s="2">
        <v>216</v>
      </c>
      <c r="K173" s="2">
        <v>217</v>
      </c>
      <c r="L173" s="2">
        <v>380</v>
      </c>
      <c r="M173" s="2">
        <v>380</v>
      </c>
      <c r="N173" s="2">
        <v>378</v>
      </c>
      <c r="O173" s="271"/>
    </row>
    <row r="174" spans="1:15">
      <c r="A174" s="265"/>
      <c r="B174" s="268"/>
      <c r="C174" s="2">
        <v>10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71"/>
    </row>
    <row r="175" spans="1:15">
      <c r="A175" s="265"/>
      <c r="B175" s="268"/>
      <c r="C175" s="3" t="s">
        <v>17</v>
      </c>
      <c r="D175" s="3">
        <f>SUM(D165:D174)</f>
        <v>108</v>
      </c>
      <c r="E175" s="3">
        <f t="shared" ref="E175:F175" si="52">SUM(E165:E174)</f>
        <v>125.30000000000001</v>
      </c>
      <c r="F175" s="3">
        <f t="shared" si="52"/>
        <v>116.6</v>
      </c>
      <c r="G175" s="3"/>
      <c r="H175" s="3"/>
      <c r="I175" s="3">
        <f t="shared" ref="I175:N175" si="53">SUM(I165:I174)</f>
        <v>1734</v>
      </c>
      <c r="J175" s="3">
        <f t="shared" si="53"/>
        <v>1936</v>
      </c>
      <c r="K175" s="3">
        <f t="shared" si="53"/>
        <v>1730</v>
      </c>
      <c r="L175" s="3">
        <f t="shared" si="53"/>
        <v>3044</v>
      </c>
      <c r="M175" s="3">
        <f t="shared" si="53"/>
        <v>3037</v>
      </c>
      <c r="N175" s="3">
        <f t="shared" si="53"/>
        <v>3022</v>
      </c>
      <c r="O175" s="271"/>
    </row>
    <row r="176" spans="1:15">
      <c r="A176" s="266"/>
      <c r="B176" s="269"/>
      <c r="C176" s="3" t="s">
        <v>18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72"/>
    </row>
    <row r="177" spans="1:15">
      <c r="A177" s="264" t="s">
        <v>46</v>
      </c>
      <c r="B177" s="267">
        <v>250</v>
      </c>
      <c r="C177" s="2">
        <v>1</v>
      </c>
      <c r="D177" s="2">
        <v>39.700000000000003</v>
      </c>
      <c r="E177" s="2">
        <v>16.3</v>
      </c>
      <c r="F177" s="2">
        <v>21.2</v>
      </c>
      <c r="G177" s="2">
        <v>223</v>
      </c>
      <c r="H177" s="2"/>
      <c r="I177" s="2">
        <v>224</v>
      </c>
      <c r="J177" s="2">
        <v>236</v>
      </c>
      <c r="K177" s="2">
        <v>220</v>
      </c>
      <c r="L177" s="2">
        <v>395</v>
      </c>
      <c r="M177" s="2">
        <v>496</v>
      </c>
      <c r="N177" s="2">
        <v>394</v>
      </c>
      <c r="O177" s="270">
        <v>42179</v>
      </c>
    </row>
    <row r="178" spans="1:15">
      <c r="A178" s="265"/>
      <c r="B178" s="268"/>
      <c r="C178" s="2">
        <v>2</v>
      </c>
      <c r="D178" s="2">
        <v>23.8</v>
      </c>
      <c r="E178" s="2">
        <v>7.7</v>
      </c>
      <c r="F178" s="2">
        <v>19.100000000000001</v>
      </c>
      <c r="G178" s="2">
        <v>224</v>
      </c>
      <c r="H178" s="2"/>
      <c r="I178" s="2">
        <v>225</v>
      </c>
      <c r="J178" s="2">
        <v>235</v>
      </c>
      <c r="K178" s="2">
        <v>220</v>
      </c>
      <c r="L178" s="2">
        <v>395</v>
      </c>
      <c r="M178" s="2">
        <v>394</v>
      </c>
      <c r="N178" s="2">
        <v>394</v>
      </c>
      <c r="O178" s="271"/>
    </row>
    <row r="179" spans="1:15">
      <c r="A179" s="265"/>
      <c r="B179" s="268"/>
      <c r="C179" s="2">
        <v>3</v>
      </c>
      <c r="D179" s="2">
        <v>12</v>
      </c>
      <c r="E179" s="2">
        <v>32.4</v>
      </c>
      <c r="F179" s="2">
        <v>5</v>
      </c>
      <c r="G179" s="2">
        <v>225</v>
      </c>
      <c r="H179" s="2"/>
      <c r="I179" s="2">
        <v>225</v>
      </c>
      <c r="J179" s="2">
        <v>238</v>
      </c>
      <c r="K179" s="2">
        <v>220</v>
      </c>
      <c r="L179" s="2">
        <v>394</v>
      </c>
      <c r="M179" s="2">
        <v>395</v>
      </c>
      <c r="N179" s="2">
        <v>393</v>
      </c>
      <c r="O179" s="271"/>
    </row>
    <row r="180" spans="1:15">
      <c r="A180" s="265"/>
      <c r="B180" s="268"/>
      <c r="C180" s="2">
        <v>4</v>
      </c>
      <c r="D180" s="2">
        <v>38.4</v>
      </c>
      <c r="E180" s="2">
        <v>12.1</v>
      </c>
      <c r="F180" s="2">
        <v>47.4</v>
      </c>
      <c r="G180" s="2">
        <v>220</v>
      </c>
      <c r="H180" s="2"/>
      <c r="I180" s="2">
        <v>225</v>
      </c>
      <c r="J180" s="2">
        <v>236</v>
      </c>
      <c r="K180" s="2">
        <v>220</v>
      </c>
      <c r="L180" s="2">
        <v>394</v>
      </c>
      <c r="M180" s="2">
        <v>395</v>
      </c>
      <c r="N180" s="2">
        <v>393</v>
      </c>
      <c r="O180" s="271"/>
    </row>
    <row r="181" spans="1:15">
      <c r="A181" s="265"/>
      <c r="B181" s="268"/>
      <c r="C181" s="3" t="s">
        <v>17</v>
      </c>
      <c r="D181" s="3">
        <f>SUM(D177:D180)</f>
        <v>113.9</v>
      </c>
      <c r="E181" s="3">
        <f t="shared" ref="E181:F181" si="54">SUM(E177:E180)</f>
        <v>68.5</v>
      </c>
      <c r="F181" s="3">
        <f t="shared" si="54"/>
        <v>92.699999999999989</v>
      </c>
      <c r="G181" s="3"/>
      <c r="H181" s="3"/>
      <c r="I181" s="3">
        <f t="shared" ref="I181:N181" si="55">SUM(I177:I180)</f>
        <v>899</v>
      </c>
      <c r="J181" s="3">
        <f t="shared" si="55"/>
        <v>945</v>
      </c>
      <c r="K181" s="3">
        <f t="shared" si="55"/>
        <v>880</v>
      </c>
      <c r="L181" s="3">
        <f t="shared" si="55"/>
        <v>1578</v>
      </c>
      <c r="M181" s="3">
        <f t="shared" si="55"/>
        <v>1680</v>
      </c>
      <c r="N181" s="3">
        <f t="shared" si="55"/>
        <v>1574</v>
      </c>
      <c r="O181" s="271"/>
    </row>
    <row r="182" spans="1:15">
      <c r="A182" s="266"/>
      <c r="B182" s="269"/>
      <c r="C182" s="3" t="s">
        <v>18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72"/>
    </row>
    <row r="183" spans="1:15">
      <c r="A183" s="264" t="s">
        <v>47</v>
      </c>
      <c r="B183" s="267">
        <v>160</v>
      </c>
      <c r="C183" s="2">
        <v>1</v>
      </c>
      <c r="D183" s="2">
        <v>17.7</v>
      </c>
      <c r="E183" s="2">
        <v>5.0999999999999996</v>
      </c>
      <c r="F183" s="2">
        <v>9</v>
      </c>
      <c r="G183" s="2">
        <v>219</v>
      </c>
      <c r="H183" s="2"/>
      <c r="I183" s="2">
        <v>217</v>
      </c>
      <c r="J183" s="2">
        <v>222</v>
      </c>
      <c r="K183" s="2">
        <v>235</v>
      </c>
      <c r="L183" s="2">
        <v>395</v>
      </c>
      <c r="M183" s="2">
        <v>396</v>
      </c>
      <c r="N183" s="2">
        <v>388</v>
      </c>
      <c r="O183" s="270">
        <v>42179</v>
      </c>
    </row>
    <row r="184" spans="1:15">
      <c r="A184" s="265"/>
      <c r="B184" s="268"/>
      <c r="C184" s="2">
        <v>2</v>
      </c>
      <c r="D184" s="2">
        <v>11.1</v>
      </c>
      <c r="E184" s="2">
        <v>27.8</v>
      </c>
      <c r="F184" s="2">
        <v>12.9</v>
      </c>
      <c r="G184" s="2">
        <v>223</v>
      </c>
      <c r="H184" s="2"/>
      <c r="I184" s="2">
        <v>218</v>
      </c>
      <c r="J184" s="2">
        <v>223</v>
      </c>
      <c r="K184" s="2">
        <v>233</v>
      </c>
      <c r="L184" s="2">
        <v>392</v>
      </c>
      <c r="M184" s="2">
        <v>394</v>
      </c>
      <c r="N184" s="2">
        <v>390</v>
      </c>
      <c r="O184" s="271"/>
    </row>
    <row r="185" spans="1:15">
      <c r="A185" s="265"/>
      <c r="B185" s="268"/>
      <c r="C185" s="2">
        <v>3</v>
      </c>
      <c r="D185" s="2">
        <v>44.6</v>
      </c>
      <c r="E185" s="2">
        <v>26.9</v>
      </c>
      <c r="F185" s="2">
        <v>10.6</v>
      </c>
      <c r="G185" s="2">
        <v>220</v>
      </c>
      <c r="H185" s="2"/>
      <c r="I185" s="2">
        <v>219</v>
      </c>
      <c r="J185" s="2">
        <v>222</v>
      </c>
      <c r="K185" s="2">
        <v>234</v>
      </c>
      <c r="L185" s="2">
        <v>393</v>
      </c>
      <c r="M185" s="2">
        <v>394</v>
      </c>
      <c r="N185" s="2">
        <v>390</v>
      </c>
      <c r="O185" s="271"/>
    </row>
    <row r="186" spans="1:15">
      <c r="A186" s="265"/>
      <c r="B186" s="268"/>
      <c r="C186" s="2">
        <v>4</v>
      </c>
      <c r="D186" s="2">
        <v>62.6</v>
      </c>
      <c r="E186" s="2">
        <v>21.1</v>
      </c>
      <c r="F186" s="2">
        <v>23.7</v>
      </c>
      <c r="G186" s="2">
        <v>220</v>
      </c>
      <c r="H186" s="2"/>
      <c r="I186" s="2">
        <v>220</v>
      </c>
      <c r="J186" s="2">
        <v>220</v>
      </c>
      <c r="K186" s="2">
        <v>235</v>
      </c>
      <c r="L186" s="2">
        <v>392</v>
      </c>
      <c r="M186" s="2">
        <v>396</v>
      </c>
      <c r="N186" s="2">
        <v>390</v>
      </c>
      <c r="O186" s="271"/>
    </row>
    <row r="187" spans="1:15">
      <c r="A187" s="265"/>
      <c r="B187" s="268"/>
      <c r="C187" s="3" t="s">
        <v>17</v>
      </c>
      <c r="D187" s="3">
        <f>SUM(D183:D186)</f>
        <v>136</v>
      </c>
      <c r="E187" s="3">
        <f t="shared" ref="E187:F187" si="56">SUM(E183:E186)</f>
        <v>80.900000000000006</v>
      </c>
      <c r="F187" s="3">
        <f t="shared" si="56"/>
        <v>56.2</v>
      </c>
      <c r="G187" s="3"/>
      <c r="H187" s="3"/>
      <c r="I187" s="3">
        <f t="shared" ref="I187:N187" si="57">SUM(I183:I186)</f>
        <v>874</v>
      </c>
      <c r="J187" s="3">
        <f t="shared" si="57"/>
        <v>887</v>
      </c>
      <c r="K187" s="3">
        <f t="shared" si="57"/>
        <v>937</v>
      </c>
      <c r="L187" s="3">
        <f t="shared" si="57"/>
        <v>1572</v>
      </c>
      <c r="M187" s="3">
        <f t="shared" si="57"/>
        <v>1580</v>
      </c>
      <c r="N187" s="3">
        <f t="shared" si="57"/>
        <v>1558</v>
      </c>
      <c r="O187" s="271"/>
    </row>
    <row r="188" spans="1:15">
      <c r="A188" s="266"/>
      <c r="B188" s="269"/>
      <c r="C188" s="3" t="s">
        <v>18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72"/>
    </row>
    <row r="189" spans="1:15">
      <c r="A189" s="264" t="s">
        <v>48</v>
      </c>
      <c r="B189" s="267">
        <v>160</v>
      </c>
      <c r="C189" s="2">
        <v>1</v>
      </c>
      <c r="D189" s="2">
        <v>41.2</v>
      </c>
      <c r="E189" s="2">
        <v>29.9</v>
      </c>
      <c r="F189" s="2">
        <v>67.8</v>
      </c>
      <c r="G189" s="2">
        <v>229</v>
      </c>
      <c r="H189" s="2"/>
      <c r="I189" s="2">
        <v>227</v>
      </c>
      <c r="J189" s="2">
        <v>233</v>
      </c>
      <c r="K189" s="2">
        <v>233</v>
      </c>
      <c r="L189" s="2">
        <v>403</v>
      </c>
      <c r="M189" s="2">
        <v>402</v>
      </c>
      <c r="N189" s="2">
        <v>402</v>
      </c>
      <c r="O189" s="270">
        <v>42179</v>
      </c>
    </row>
    <row r="190" spans="1:15">
      <c r="A190" s="265"/>
      <c r="B190" s="268"/>
      <c r="C190" s="2">
        <v>2</v>
      </c>
      <c r="D190" s="2">
        <v>20.5</v>
      </c>
      <c r="E190" s="2">
        <v>23.3</v>
      </c>
      <c r="F190" s="2">
        <v>19.2</v>
      </c>
      <c r="G190" s="2">
        <v>231</v>
      </c>
      <c r="H190" s="2"/>
      <c r="I190" s="2">
        <v>229</v>
      </c>
      <c r="J190" s="2">
        <v>232</v>
      </c>
      <c r="K190" s="2">
        <v>234</v>
      </c>
      <c r="L190" s="2">
        <v>402</v>
      </c>
      <c r="M190" s="2">
        <v>400</v>
      </c>
      <c r="N190" s="2">
        <v>400</v>
      </c>
      <c r="O190" s="271"/>
    </row>
    <row r="191" spans="1:15">
      <c r="A191" s="265"/>
      <c r="B191" s="268"/>
      <c r="C191" s="2">
        <v>3</v>
      </c>
      <c r="D191" s="2">
        <v>79.900000000000006</v>
      </c>
      <c r="E191" s="2">
        <v>65.400000000000006</v>
      </c>
      <c r="F191" s="2">
        <v>27.5</v>
      </c>
      <c r="G191" s="2">
        <v>232</v>
      </c>
      <c r="H191" s="2"/>
      <c r="I191" s="2">
        <v>229</v>
      </c>
      <c r="J191" s="2">
        <v>232</v>
      </c>
      <c r="K191" s="2">
        <v>233</v>
      </c>
      <c r="L191" s="2">
        <v>403</v>
      </c>
      <c r="M191" s="2">
        <v>401</v>
      </c>
      <c r="N191" s="2">
        <v>402</v>
      </c>
      <c r="O191" s="271"/>
    </row>
    <row r="192" spans="1:15">
      <c r="A192" s="265"/>
      <c r="B192" s="268"/>
      <c r="C192" s="3" t="s">
        <v>17</v>
      </c>
      <c r="D192" s="3">
        <f>SUM(D189:D191)</f>
        <v>141.60000000000002</v>
      </c>
      <c r="E192" s="3">
        <f>SUM(E189:E191)</f>
        <v>118.60000000000001</v>
      </c>
      <c r="F192" s="3">
        <f>SUM(F189:F191)</f>
        <v>114.5</v>
      </c>
      <c r="G192" s="3"/>
      <c r="H192" s="3"/>
      <c r="I192" s="3">
        <f t="shared" ref="I192:N192" si="58">SUM(I189:I191)</f>
        <v>685</v>
      </c>
      <c r="J192" s="3">
        <f t="shared" si="58"/>
        <v>697</v>
      </c>
      <c r="K192" s="3">
        <f t="shared" si="58"/>
        <v>700</v>
      </c>
      <c r="L192" s="3">
        <f t="shared" si="58"/>
        <v>1208</v>
      </c>
      <c r="M192" s="3">
        <f t="shared" si="58"/>
        <v>1203</v>
      </c>
      <c r="N192" s="3">
        <f t="shared" si="58"/>
        <v>1204</v>
      </c>
      <c r="O192" s="271"/>
    </row>
    <row r="193" spans="1:15">
      <c r="A193" s="266"/>
      <c r="B193" s="269"/>
      <c r="C193" s="3" t="s">
        <v>18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72"/>
    </row>
    <row r="194" spans="1:15">
      <c r="A194" s="262" t="s">
        <v>1</v>
      </c>
      <c r="B194" s="262" t="s">
        <v>2</v>
      </c>
      <c r="C194" s="262" t="s">
        <v>3</v>
      </c>
      <c r="D194" s="259" t="s">
        <v>4</v>
      </c>
      <c r="E194" s="260"/>
      <c r="F194" s="261"/>
      <c r="G194" s="262" t="s">
        <v>5</v>
      </c>
      <c r="H194" s="262" t="s">
        <v>6</v>
      </c>
      <c r="I194" s="259" t="s">
        <v>7</v>
      </c>
      <c r="J194" s="260"/>
      <c r="K194" s="261"/>
      <c r="L194" s="259" t="s">
        <v>8</v>
      </c>
      <c r="M194" s="260"/>
      <c r="N194" s="261"/>
      <c r="O194" s="273" t="s">
        <v>9</v>
      </c>
    </row>
    <row r="195" spans="1:15">
      <c r="A195" s="263"/>
      <c r="B195" s="263"/>
      <c r="C195" s="263"/>
      <c r="D195" s="1" t="s">
        <v>10</v>
      </c>
      <c r="E195" s="1" t="s">
        <v>11</v>
      </c>
      <c r="F195" s="1" t="s">
        <v>12</v>
      </c>
      <c r="G195" s="263"/>
      <c r="H195" s="263"/>
      <c r="I195" s="1" t="s">
        <v>10</v>
      </c>
      <c r="J195" s="1" t="s">
        <v>11</v>
      </c>
      <c r="K195" s="1" t="s">
        <v>12</v>
      </c>
      <c r="L195" s="1" t="s">
        <v>13</v>
      </c>
      <c r="M195" s="1" t="s">
        <v>14</v>
      </c>
      <c r="N195" s="1" t="s">
        <v>15</v>
      </c>
      <c r="O195" s="274"/>
    </row>
    <row r="196" spans="1:15">
      <c r="A196" s="264" t="s">
        <v>49</v>
      </c>
      <c r="B196" s="267">
        <v>400</v>
      </c>
      <c r="C196" s="2">
        <v>1</v>
      </c>
      <c r="D196" s="2">
        <v>55.2</v>
      </c>
      <c r="E196" s="2">
        <v>40.700000000000003</v>
      </c>
      <c r="F196" s="2">
        <v>116.5</v>
      </c>
      <c r="G196" s="2">
        <v>225</v>
      </c>
      <c r="H196" s="2"/>
      <c r="I196" s="2">
        <v>241</v>
      </c>
      <c r="J196" s="2">
        <v>235</v>
      </c>
      <c r="K196" s="2">
        <v>222</v>
      </c>
      <c r="L196" s="2">
        <v>404</v>
      </c>
      <c r="M196" s="2">
        <v>402</v>
      </c>
      <c r="N196" s="2">
        <v>406</v>
      </c>
      <c r="O196" s="270">
        <v>42179</v>
      </c>
    </row>
    <row r="197" spans="1:15">
      <c r="A197" s="265"/>
      <c r="B197" s="268"/>
      <c r="C197" s="2">
        <v>2</v>
      </c>
      <c r="D197" s="2">
        <v>34.700000000000003</v>
      </c>
      <c r="E197" s="2">
        <v>49.4</v>
      </c>
      <c r="F197" s="2">
        <v>84.7</v>
      </c>
      <c r="G197" s="2">
        <v>237</v>
      </c>
      <c r="H197" s="2"/>
      <c r="I197" s="2">
        <v>239</v>
      </c>
      <c r="J197" s="2">
        <v>236</v>
      </c>
      <c r="K197" s="2">
        <v>221</v>
      </c>
      <c r="L197" s="2">
        <v>404</v>
      </c>
      <c r="M197" s="2">
        <v>407</v>
      </c>
      <c r="N197" s="2">
        <v>400</v>
      </c>
      <c r="O197" s="271"/>
    </row>
    <row r="198" spans="1:15">
      <c r="A198" s="265"/>
      <c r="B198" s="268"/>
      <c r="C198" s="2">
        <v>3</v>
      </c>
      <c r="D198" s="2">
        <v>83.3</v>
      </c>
      <c r="E198" s="2">
        <v>94.8</v>
      </c>
      <c r="F198" s="2">
        <v>133.19999999999999</v>
      </c>
      <c r="G198" s="2">
        <v>232</v>
      </c>
      <c r="H198" s="2"/>
      <c r="I198" s="2">
        <v>236</v>
      </c>
      <c r="J198" s="2">
        <v>234</v>
      </c>
      <c r="K198" s="2">
        <v>223</v>
      </c>
      <c r="L198" s="2">
        <v>406</v>
      </c>
      <c r="M198" s="2">
        <v>406</v>
      </c>
      <c r="N198" s="2">
        <v>401</v>
      </c>
      <c r="O198" s="271"/>
    </row>
    <row r="199" spans="1:15">
      <c r="A199" s="265"/>
      <c r="B199" s="268"/>
      <c r="C199" s="3" t="s">
        <v>17</v>
      </c>
      <c r="D199" s="3">
        <f>SUM(D196:D198)</f>
        <v>173.2</v>
      </c>
      <c r="E199" s="3">
        <f>SUM(E196:E198)</f>
        <v>184.89999999999998</v>
      </c>
      <c r="F199" s="3">
        <f>SUM(F196:F198)</f>
        <v>334.4</v>
      </c>
      <c r="G199" s="3"/>
      <c r="H199" s="3"/>
      <c r="I199" s="3">
        <f t="shared" ref="I199:N199" si="59">SUM(I196:I198)</f>
        <v>716</v>
      </c>
      <c r="J199" s="3">
        <f t="shared" si="59"/>
        <v>705</v>
      </c>
      <c r="K199" s="3">
        <f t="shared" si="59"/>
        <v>666</v>
      </c>
      <c r="L199" s="3">
        <f t="shared" si="59"/>
        <v>1214</v>
      </c>
      <c r="M199" s="3">
        <f t="shared" si="59"/>
        <v>1215</v>
      </c>
      <c r="N199" s="3">
        <f t="shared" si="59"/>
        <v>1207</v>
      </c>
      <c r="O199" s="271"/>
    </row>
    <row r="200" spans="1:15">
      <c r="A200" s="266"/>
      <c r="B200" s="269"/>
      <c r="C200" s="3" t="s">
        <v>18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72"/>
    </row>
    <row r="201" spans="1:15">
      <c r="A201" s="264" t="s">
        <v>50</v>
      </c>
      <c r="B201" s="267">
        <v>200</v>
      </c>
      <c r="C201" s="2">
        <v>1</v>
      </c>
      <c r="D201" s="2">
        <v>39.9</v>
      </c>
      <c r="E201" s="2">
        <v>33.9</v>
      </c>
      <c r="F201" s="2">
        <v>18.3</v>
      </c>
      <c r="G201" s="2">
        <v>226</v>
      </c>
      <c r="H201" s="2"/>
      <c r="I201" s="2">
        <v>224</v>
      </c>
      <c r="J201" s="2">
        <v>229</v>
      </c>
      <c r="K201" s="2">
        <v>239</v>
      </c>
      <c r="L201" s="2">
        <v>402</v>
      </c>
      <c r="M201" s="2">
        <v>409</v>
      </c>
      <c r="N201" s="2">
        <v>405</v>
      </c>
      <c r="O201" s="270">
        <v>42179</v>
      </c>
    </row>
    <row r="202" spans="1:15">
      <c r="A202" s="265"/>
      <c r="B202" s="268"/>
      <c r="C202" s="2">
        <v>2</v>
      </c>
      <c r="D202" s="2">
        <v>19.2</v>
      </c>
      <c r="E202" s="2">
        <v>24.3</v>
      </c>
      <c r="F202" s="2">
        <v>12.7</v>
      </c>
      <c r="G202" s="2">
        <v>227</v>
      </c>
      <c r="H202" s="2"/>
      <c r="I202" s="2">
        <v>226</v>
      </c>
      <c r="J202" s="2">
        <v>229</v>
      </c>
      <c r="K202" s="2">
        <v>240</v>
      </c>
      <c r="L202" s="2">
        <v>401</v>
      </c>
      <c r="M202" s="2">
        <v>409</v>
      </c>
      <c r="N202" s="2">
        <v>404</v>
      </c>
      <c r="O202" s="271"/>
    </row>
    <row r="203" spans="1:15">
      <c r="A203" s="265"/>
      <c r="B203" s="268"/>
      <c r="C203" s="2">
        <v>3</v>
      </c>
      <c r="D203" s="2">
        <v>8</v>
      </c>
      <c r="E203" s="2">
        <v>0.8</v>
      </c>
      <c r="F203" s="2">
        <v>4.2</v>
      </c>
      <c r="G203" s="2">
        <v>228</v>
      </c>
      <c r="H203" s="2"/>
      <c r="I203" s="2">
        <v>225</v>
      </c>
      <c r="J203" s="2">
        <v>231</v>
      </c>
      <c r="K203" s="2">
        <v>239</v>
      </c>
      <c r="L203" s="2">
        <v>404</v>
      </c>
      <c r="M203" s="2">
        <v>406</v>
      </c>
      <c r="N203" s="2">
        <v>404</v>
      </c>
      <c r="O203" s="271"/>
    </row>
    <row r="204" spans="1:15">
      <c r="A204" s="265"/>
      <c r="B204" s="268"/>
      <c r="C204" s="3" t="s">
        <v>17</v>
      </c>
      <c r="D204" s="3">
        <f>SUM(D201:D203)</f>
        <v>67.099999999999994</v>
      </c>
      <c r="E204" s="3">
        <f>SUM(E201:E203)</f>
        <v>59</v>
      </c>
      <c r="F204" s="3">
        <f>SUM(F201:F203)</f>
        <v>35.200000000000003</v>
      </c>
      <c r="G204" s="3"/>
      <c r="H204" s="3"/>
      <c r="I204" s="3">
        <f t="shared" ref="I204:N204" si="60">SUM(I201:I203)</f>
        <v>675</v>
      </c>
      <c r="J204" s="3">
        <f t="shared" si="60"/>
        <v>689</v>
      </c>
      <c r="K204" s="3">
        <f t="shared" si="60"/>
        <v>718</v>
      </c>
      <c r="L204" s="3">
        <f t="shared" si="60"/>
        <v>1207</v>
      </c>
      <c r="M204" s="3">
        <f t="shared" si="60"/>
        <v>1224</v>
      </c>
      <c r="N204" s="3">
        <f t="shared" si="60"/>
        <v>1213</v>
      </c>
      <c r="O204" s="271"/>
    </row>
    <row r="205" spans="1:15">
      <c r="A205" s="266"/>
      <c r="B205" s="269"/>
      <c r="C205" s="3" t="s">
        <v>18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72"/>
    </row>
    <row r="206" spans="1:15">
      <c r="A206" s="264" t="s">
        <v>51</v>
      </c>
      <c r="B206" s="267">
        <v>250</v>
      </c>
      <c r="C206" s="2">
        <v>1</v>
      </c>
      <c r="D206" s="2">
        <v>37.799999999999997</v>
      </c>
      <c r="E206" s="2">
        <v>37.6</v>
      </c>
      <c r="F206" s="2">
        <v>52.2</v>
      </c>
      <c r="G206" s="2">
        <v>238</v>
      </c>
      <c r="H206" s="2"/>
      <c r="I206" s="2">
        <v>236</v>
      </c>
      <c r="J206" s="2">
        <v>238</v>
      </c>
      <c r="K206" s="2">
        <v>240</v>
      </c>
      <c r="L206" s="2">
        <v>411</v>
      </c>
      <c r="M206" s="2">
        <v>415</v>
      </c>
      <c r="N206" s="2">
        <v>411</v>
      </c>
      <c r="O206" s="270">
        <v>42179</v>
      </c>
    </row>
    <row r="207" spans="1:15">
      <c r="A207" s="265"/>
      <c r="B207" s="268"/>
      <c r="C207" s="2">
        <v>2</v>
      </c>
      <c r="D207" s="2">
        <v>54.6</v>
      </c>
      <c r="E207" s="2">
        <v>48.8</v>
      </c>
      <c r="F207" s="2">
        <v>41.2</v>
      </c>
      <c r="G207" s="2">
        <v>238</v>
      </c>
      <c r="H207" s="2"/>
      <c r="I207" s="2">
        <v>237</v>
      </c>
      <c r="J207" s="2">
        <v>239</v>
      </c>
      <c r="K207" s="2">
        <v>239</v>
      </c>
      <c r="L207" s="2">
        <v>410</v>
      </c>
      <c r="M207" s="2">
        <v>415</v>
      </c>
      <c r="N207" s="2">
        <v>410</v>
      </c>
      <c r="O207" s="271"/>
    </row>
    <row r="208" spans="1:15">
      <c r="A208" s="265"/>
      <c r="B208" s="268"/>
      <c r="C208" s="2">
        <v>3</v>
      </c>
      <c r="D208" s="2">
        <v>92.9</v>
      </c>
      <c r="E208" s="2">
        <v>77.900000000000006</v>
      </c>
      <c r="F208" s="2">
        <v>32.200000000000003</v>
      </c>
      <c r="G208" s="2">
        <v>231</v>
      </c>
      <c r="H208" s="2"/>
      <c r="I208" s="2">
        <v>231</v>
      </c>
      <c r="J208" s="2">
        <v>240</v>
      </c>
      <c r="K208" s="2">
        <v>240</v>
      </c>
      <c r="L208" s="2">
        <v>412</v>
      </c>
      <c r="M208" s="2">
        <v>414</v>
      </c>
      <c r="N208" s="2">
        <v>412</v>
      </c>
      <c r="O208" s="271"/>
    </row>
    <row r="209" spans="1:15">
      <c r="A209" s="265"/>
      <c r="B209" s="268"/>
      <c r="C209" s="2">
        <v>4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71"/>
    </row>
    <row r="210" spans="1:15">
      <c r="A210" s="265"/>
      <c r="B210" s="268"/>
      <c r="C210" s="3" t="s">
        <v>17</v>
      </c>
      <c r="D210" s="3">
        <f>SUM(D206:D209)</f>
        <v>185.3</v>
      </c>
      <c r="E210" s="3">
        <f t="shared" ref="E210:F210" si="61">SUM(E206:E209)</f>
        <v>164.3</v>
      </c>
      <c r="F210" s="3">
        <f t="shared" si="61"/>
        <v>125.60000000000001</v>
      </c>
      <c r="G210" s="3"/>
      <c r="H210" s="3"/>
      <c r="I210" s="3">
        <f t="shared" ref="I210:N210" si="62">SUM(I206:I209)</f>
        <v>704</v>
      </c>
      <c r="J210" s="3">
        <f t="shared" si="62"/>
        <v>717</v>
      </c>
      <c r="K210" s="3">
        <f t="shared" si="62"/>
        <v>719</v>
      </c>
      <c r="L210" s="3">
        <f t="shared" si="62"/>
        <v>1233</v>
      </c>
      <c r="M210" s="3">
        <f t="shared" si="62"/>
        <v>1244</v>
      </c>
      <c r="N210" s="3">
        <f t="shared" si="62"/>
        <v>1233</v>
      </c>
      <c r="O210" s="271"/>
    </row>
    <row r="211" spans="1:15">
      <c r="A211" s="266"/>
      <c r="B211" s="269"/>
      <c r="C211" s="3" t="s">
        <v>18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72"/>
    </row>
    <row r="212" spans="1:15" ht="15" customHeight="1">
      <c r="A212" s="264" t="s">
        <v>52</v>
      </c>
      <c r="B212" s="267">
        <v>160</v>
      </c>
      <c r="C212" s="2">
        <v>1</v>
      </c>
      <c r="D212" s="2">
        <v>0</v>
      </c>
      <c r="E212" s="2">
        <v>0</v>
      </c>
      <c r="F212" s="2">
        <v>0.8</v>
      </c>
      <c r="G212" s="2">
        <v>229</v>
      </c>
      <c r="H212" s="2"/>
      <c r="I212" s="2">
        <v>229</v>
      </c>
      <c r="J212" s="2">
        <v>235</v>
      </c>
      <c r="K212" s="2">
        <v>229</v>
      </c>
      <c r="L212" s="2">
        <v>403</v>
      </c>
      <c r="M212" s="2">
        <v>403</v>
      </c>
      <c r="N212" s="2">
        <v>403</v>
      </c>
      <c r="O212" s="270">
        <v>42179</v>
      </c>
    </row>
    <row r="213" spans="1:15">
      <c r="A213" s="265"/>
      <c r="B213" s="268"/>
      <c r="C213" s="2">
        <v>2</v>
      </c>
      <c r="D213" s="2">
        <v>32.9</v>
      </c>
      <c r="E213" s="2">
        <v>30.4</v>
      </c>
      <c r="F213" s="2">
        <v>24.7</v>
      </c>
      <c r="G213" s="2">
        <v>230</v>
      </c>
      <c r="H213" s="2"/>
      <c r="I213" s="2">
        <v>229</v>
      </c>
      <c r="J213" s="2">
        <v>236</v>
      </c>
      <c r="K213" s="2">
        <v>230</v>
      </c>
      <c r="L213" s="2">
        <v>403</v>
      </c>
      <c r="M213" s="2">
        <v>403</v>
      </c>
      <c r="N213" s="2">
        <v>405</v>
      </c>
      <c r="O213" s="271"/>
    </row>
    <row r="214" spans="1:15">
      <c r="A214" s="265"/>
      <c r="B214" s="268"/>
      <c r="C214" s="2">
        <v>3</v>
      </c>
      <c r="D214" s="2">
        <v>72.900000000000006</v>
      </c>
      <c r="E214" s="2">
        <v>46.9</v>
      </c>
      <c r="F214" s="2">
        <v>50.8</v>
      </c>
      <c r="G214" s="2">
        <v>229</v>
      </c>
      <c r="H214" s="2"/>
      <c r="I214" s="2">
        <v>229</v>
      </c>
      <c r="J214" s="2">
        <v>235</v>
      </c>
      <c r="K214" s="2">
        <v>229</v>
      </c>
      <c r="L214" s="2">
        <v>402</v>
      </c>
      <c r="M214" s="2">
        <v>400</v>
      </c>
      <c r="N214" s="2">
        <v>405</v>
      </c>
      <c r="O214" s="271"/>
    </row>
    <row r="215" spans="1:15">
      <c r="A215" s="265"/>
      <c r="B215" s="268"/>
      <c r="C215" s="2">
        <v>4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71"/>
    </row>
    <row r="216" spans="1:15">
      <c r="A216" s="265"/>
      <c r="B216" s="268"/>
      <c r="C216" s="3" t="s">
        <v>17</v>
      </c>
      <c r="D216" s="3">
        <f>SUM(D212:D215)</f>
        <v>105.80000000000001</v>
      </c>
      <c r="E216" s="3">
        <f>SUM(E212:E215)</f>
        <v>77.3</v>
      </c>
      <c r="F216" s="3">
        <f>SUM(F212:F215)</f>
        <v>76.3</v>
      </c>
      <c r="G216" s="3"/>
      <c r="H216" s="3"/>
      <c r="I216" s="3">
        <f t="shared" ref="I216:N216" si="63">SUM(I212:I215)</f>
        <v>687</v>
      </c>
      <c r="J216" s="3">
        <f t="shared" si="63"/>
        <v>706</v>
      </c>
      <c r="K216" s="3">
        <f t="shared" si="63"/>
        <v>688</v>
      </c>
      <c r="L216" s="3">
        <f t="shared" si="63"/>
        <v>1208</v>
      </c>
      <c r="M216" s="3">
        <f t="shared" si="63"/>
        <v>1206</v>
      </c>
      <c r="N216" s="3">
        <f t="shared" si="63"/>
        <v>1213</v>
      </c>
      <c r="O216" s="271"/>
    </row>
    <row r="217" spans="1:15">
      <c r="A217" s="266"/>
      <c r="B217" s="269"/>
      <c r="C217" s="3" t="s">
        <v>18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72"/>
    </row>
    <row r="218" spans="1:15" ht="15" customHeight="1">
      <c r="A218" s="264" t="s">
        <v>53</v>
      </c>
      <c r="B218" s="267">
        <v>400</v>
      </c>
      <c r="C218" s="2">
        <v>1</v>
      </c>
      <c r="D218" s="2">
        <v>68.599999999999994</v>
      </c>
      <c r="E218" s="2">
        <v>137.9</v>
      </c>
      <c r="F218" s="2">
        <v>102.9</v>
      </c>
      <c r="G218" s="2">
        <v>227</v>
      </c>
      <c r="H218" s="2"/>
      <c r="I218" s="2">
        <v>237</v>
      </c>
      <c r="J218" s="2">
        <v>236</v>
      </c>
      <c r="K218" s="2">
        <v>224</v>
      </c>
      <c r="L218" s="2">
        <v>402</v>
      </c>
      <c r="M218" s="2">
        <v>406</v>
      </c>
      <c r="N218" s="2">
        <v>408</v>
      </c>
      <c r="O218" s="270">
        <v>42179</v>
      </c>
    </row>
    <row r="219" spans="1:15">
      <c r="A219" s="265"/>
      <c r="B219" s="268"/>
      <c r="C219" s="2">
        <v>2</v>
      </c>
      <c r="D219" s="2">
        <v>18.2</v>
      </c>
      <c r="E219" s="2">
        <v>4.2</v>
      </c>
      <c r="F219" s="2">
        <v>20.3</v>
      </c>
      <c r="G219" s="2">
        <v>229</v>
      </c>
      <c r="H219" s="2"/>
      <c r="I219" s="2">
        <v>238</v>
      </c>
      <c r="J219" s="2">
        <v>236</v>
      </c>
      <c r="K219" s="2">
        <v>223</v>
      </c>
      <c r="L219" s="2">
        <v>405</v>
      </c>
      <c r="M219" s="2">
        <v>406</v>
      </c>
      <c r="N219" s="2">
        <v>408</v>
      </c>
      <c r="O219" s="271"/>
    </row>
    <row r="220" spans="1:15">
      <c r="A220" s="265"/>
      <c r="B220" s="268"/>
      <c r="C220" s="2">
        <v>3</v>
      </c>
      <c r="D220" s="2">
        <v>0.8</v>
      </c>
      <c r="E220" s="2">
        <v>1</v>
      </c>
      <c r="F220" s="2">
        <v>1.1000000000000001</v>
      </c>
      <c r="G220" s="2">
        <v>231</v>
      </c>
      <c r="H220" s="2"/>
      <c r="I220" s="2">
        <v>234</v>
      </c>
      <c r="J220" s="2">
        <v>235</v>
      </c>
      <c r="K220" s="2">
        <v>225</v>
      </c>
      <c r="L220" s="2">
        <v>405</v>
      </c>
      <c r="M220" s="2">
        <v>406</v>
      </c>
      <c r="N220" s="2">
        <v>409</v>
      </c>
      <c r="O220" s="271"/>
    </row>
    <row r="221" spans="1:15">
      <c r="A221" s="265"/>
      <c r="B221" s="268"/>
      <c r="C221" s="2">
        <v>4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71"/>
    </row>
    <row r="222" spans="1:15">
      <c r="A222" s="265"/>
      <c r="B222" s="268"/>
      <c r="C222" s="3" t="s">
        <v>17</v>
      </c>
      <c r="D222" s="3">
        <f>SUM(D218:D221)</f>
        <v>87.6</v>
      </c>
      <c r="E222" s="3">
        <f t="shared" ref="E222:F222" si="64">SUM(E218:E221)</f>
        <v>143.1</v>
      </c>
      <c r="F222" s="3">
        <f t="shared" si="64"/>
        <v>124.3</v>
      </c>
      <c r="G222" s="3"/>
      <c r="H222" s="3"/>
      <c r="I222" s="3">
        <f t="shared" ref="I222:N222" si="65">SUM(I218:I221)</f>
        <v>709</v>
      </c>
      <c r="J222" s="3">
        <f t="shared" si="65"/>
        <v>707</v>
      </c>
      <c r="K222" s="3">
        <f t="shared" si="65"/>
        <v>672</v>
      </c>
      <c r="L222" s="3">
        <f t="shared" si="65"/>
        <v>1212</v>
      </c>
      <c r="M222" s="3">
        <f t="shared" si="65"/>
        <v>1218</v>
      </c>
      <c r="N222" s="3">
        <f t="shared" si="65"/>
        <v>1225</v>
      </c>
      <c r="O222" s="271"/>
    </row>
    <row r="223" spans="1:15">
      <c r="A223" s="266"/>
      <c r="B223" s="269"/>
      <c r="C223" s="3" t="s">
        <v>18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72"/>
    </row>
    <row r="224" spans="1:15" ht="15" customHeight="1">
      <c r="A224" s="264" t="s">
        <v>54</v>
      </c>
      <c r="B224" s="267">
        <v>400</v>
      </c>
      <c r="C224" s="2">
        <v>1</v>
      </c>
      <c r="D224" s="2">
        <v>3.5</v>
      </c>
      <c r="E224" s="2">
        <v>31.8</v>
      </c>
      <c r="F224" s="2">
        <v>2.2000000000000002</v>
      </c>
      <c r="G224" s="2">
        <v>220</v>
      </c>
      <c r="H224" s="2"/>
      <c r="I224" s="2">
        <v>244</v>
      </c>
      <c r="J224" s="2">
        <v>203</v>
      </c>
      <c r="K224" s="2">
        <v>230</v>
      </c>
      <c r="L224" s="2">
        <v>395</v>
      </c>
      <c r="M224" s="2">
        <v>389</v>
      </c>
      <c r="N224" s="2">
        <v>385</v>
      </c>
      <c r="O224" s="270">
        <v>42179</v>
      </c>
    </row>
    <row r="225" spans="1:15">
      <c r="A225" s="265"/>
      <c r="B225" s="268"/>
      <c r="C225" s="2">
        <v>2</v>
      </c>
      <c r="D225" s="2">
        <v>29.4</v>
      </c>
      <c r="E225" s="2">
        <v>74.400000000000006</v>
      </c>
      <c r="F225" s="2">
        <v>107.9</v>
      </c>
      <c r="G225" s="2">
        <v>231</v>
      </c>
      <c r="H225" s="2"/>
      <c r="I225" s="2">
        <v>241</v>
      </c>
      <c r="J225" s="2">
        <v>202</v>
      </c>
      <c r="K225" s="2">
        <v>231</v>
      </c>
      <c r="L225" s="2">
        <v>395</v>
      </c>
      <c r="M225" s="2">
        <v>389</v>
      </c>
      <c r="N225" s="2">
        <v>386</v>
      </c>
      <c r="O225" s="271"/>
    </row>
    <row r="226" spans="1:15">
      <c r="A226" s="265"/>
      <c r="B226" s="268"/>
      <c r="C226" s="2">
        <v>3</v>
      </c>
      <c r="D226" s="2">
        <v>30.2</v>
      </c>
      <c r="E226" s="2">
        <v>32.9</v>
      </c>
      <c r="F226" s="2">
        <v>42.2</v>
      </c>
      <c r="G226" s="2">
        <v>228</v>
      </c>
      <c r="H226" s="2"/>
      <c r="I226" s="2">
        <v>245</v>
      </c>
      <c r="J226" s="2">
        <v>203</v>
      </c>
      <c r="K226" s="2">
        <v>230</v>
      </c>
      <c r="L226" s="2">
        <v>395</v>
      </c>
      <c r="M226" s="2">
        <v>395</v>
      </c>
      <c r="N226" s="2">
        <v>385</v>
      </c>
      <c r="O226" s="271"/>
    </row>
    <row r="227" spans="1:15">
      <c r="A227" s="265"/>
      <c r="B227" s="268"/>
      <c r="C227" s="2">
        <v>4</v>
      </c>
      <c r="D227" s="2">
        <v>0.1</v>
      </c>
      <c r="E227" s="2">
        <v>0</v>
      </c>
      <c r="F227" s="2">
        <v>0.2</v>
      </c>
      <c r="G227" s="2">
        <v>229</v>
      </c>
      <c r="H227" s="2"/>
      <c r="I227" s="2">
        <v>245</v>
      </c>
      <c r="J227" s="2">
        <v>205</v>
      </c>
      <c r="K227" s="2">
        <v>228</v>
      </c>
      <c r="L227" s="2">
        <v>396</v>
      </c>
      <c r="M227" s="2">
        <v>383</v>
      </c>
      <c r="N227" s="2">
        <v>385</v>
      </c>
      <c r="O227" s="271"/>
    </row>
    <row r="228" spans="1:15">
      <c r="A228" s="265"/>
      <c r="B228" s="268"/>
      <c r="C228" s="3" t="s">
        <v>17</v>
      </c>
      <c r="D228" s="3">
        <f>SUM(D224:D227)</f>
        <v>63.199999999999996</v>
      </c>
      <c r="E228" s="3">
        <f t="shared" ref="E228:F228" si="66">SUM(E224:E227)</f>
        <v>139.1</v>
      </c>
      <c r="F228" s="3">
        <f t="shared" si="66"/>
        <v>152.5</v>
      </c>
      <c r="G228" s="3"/>
      <c r="H228" s="3"/>
      <c r="I228" s="3">
        <f t="shared" ref="I228:J228" si="67">SUM(I224:I227)</f>
        <v>975</v>
      </c>
      <c r="J228" s="3">
        <f t="shared" si="67"/>
        <v>813</v>
      </c>
      <c r="K228" s="3">
        <v>230</v>
      </c>
      <c r="L228" s="3">
        <v>395</v>
      </c>
      <c r="M228" s="3">
        <v>389</v>
      </c>
      <c r="N228" s="3">
        <v>385</v>
      </c>
      <c r="O228" s="271"/>
    </row>
    <row r="229" spans="1:15">
      <c r="A229" s="266"/>
      <c r="B229" s="269"/>
      <c r="C229" s="3" t="s">
        <v>18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72"/>
    </row>
    <row r="230" spans="1:15">
      <c r="A230" s="264" t="s">
        <v>55</v>
      </c>
      <c r="B230" s="267">
        <v>250</v>
      </c>
      <c r="C230" s="2">
        <v>1</v>
      </c>
      <c r="D230" s="2">
        <v>30</v>
      </c>
      <c r="E230" s="2">
        <v>11.6</v>
      </c>
      <c r="F230" s="2">
        <v>25.5</v>
      </c>
      <c r="G230" s="2">
        <v>227</v>
      </c>
      <c r="H230" s="2"/>
      <c r="I230" s="2">
        <v>229</v>
      </c>
      <c r="J230" s="2">
        <v>226</v>
      </c>
      <c r="K230" s="2">
        <v>227</v>
      </c>
      <c r="L230" s="2">
        <v>395</v>
      </c>
      <c r="M230" s="2">
        <v>395</v>
      </c>
      <c r="N230" s="2">
        <v>396</v>
      </c>
      <c r="O230" s="270">
        <v>42179</v>
      </c>
    </row>
    <row r="231" spans="1:15">
      <c r="A231" s="265"/>
      <c r="B231" s="268"/>
      <c r="C231" s="2">
        <v>2</v>
      </c>
      <c r="D231" s="2">
        <v>53</v>
      </c>
      <c r="E231" s="2">
        <v>56.3</v>
      </c>
      <c r="F231" s="2">
        <v>32.4</v>
      </c>
      <c r="G231" s="2">
        <v>227</v>
      </c>
      <c r="H231" s="2"/>
      <c r="I231" s="2">
        <v>228</v>
      </c>
      <c r="J231" s="2">
        <v>226</v>
      </c>
      <c r="K231" s="2">
        <v>228</v>
      </c>
      <c r="L231" s="2">
        <v>393</v>
      </c>
      <c r="M231" s="2">
        <v>396</v>
      </c>
      <c r="N231" s="2">
        <v>395</v>
      </c>
      <c r="O231" s="271"/>
    </row>
    <row r="232" spans="1:15">
      <c r="A232" s="265"/>
      <c r="B232" s="268"/>
      <c r="C232" s="2">
        <v>3</v>
      </c>
      <c r="D232" s="2">
        <v>0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71"/>
    </row>
    <row r="233" spans="1:15">
      <c r="A233" s="265"/>
      <c r="B233" s="268"/>
      <c r="C233" s="2">
        <v>4</v>
      </c>
      <c r="D233" s="2">
        <v>9.3000000000000007</v>
      </c>
      <c r="E233" s="2">
        <v>9.9</v>
      </c>
      <c r="F233" s="2">
        <v>10.4</v>
      </c>
      <c r="G233" s="2">
        <v>224</v>
      </c>
      <c r="H233" s="2"/>
      <c r="I233" s="2">
        <v>225</v>
      </c>
      <c r="J233" s="2">
        <v>224</v>
      </c>
      <c r="K233" s="2">
        <v>225</v>
      </c>
      <c r="L233" s="2">
        <v>393</v>
      </c>
      <c r="M233" s="2">
        <v>394</v>
      </c>
      <c r="N233" s="2">
        <v>396</v>
      </c>
      <c r="O233" s="271"/>
    </row>
    <row r="234" spans="1:15">
      <c r="A234" s="265"/>
      <c r="B234" s="268"/>
      <c r="C234" s="2">
        <v>5</v>
      </c>
      <c r="D234" s="2">
        <v>5.6</v>
      </c>
      <c r="E234" s="2">
        <v>4.3</v>
      </c>
      <c r="F234" s="2">
        <v>4.5999999999999996</v>
      </c>
      <c r="G234" s="2">
        <v>200</v>
      </c>
      <c r="H234" s="2"/>
      <c r="I234" s="2">
        <v>199</v>
      </c>
      <c r="J234" s="2">
        <v>203</v>
      </c>
      <c r="K234" s="2">
        <v>205</v>
      </c>
      <c r="L234" s="2">
        <v>392</v>
      </c>
      <c r="M234" s="2">
        <v>394</v>
      </c>
      <c r="N234" s="2">
        <v>397</v>
      </c>
      <c r="O234" s="271"/>
    </row>
    <row r="235" spans="1:15">
      <c r="A235" s="265"/>
      <c r="B235" s="268"/>
      <c r="C235" s="3" t="s">
        <v>17</v>
      </c>
      <c r="D235" s="3">
        <f>SUM(D230:D234)</f>
        <v>97.899999999999991</v>
      </c>
      <c r="E235" s="3">
        <f>SUM(E230:E234)</f>
        <v>82.1</v>
      </c>
      <c r="F235" s="3">
        <f>SUM(F230:F234)</f>
        <v>72.899999999999991</v>
      </c>
      <c r="G235" s="3"/>
      <c r="H235" s="3"/>
      <c r="I235" s="3">
        <f t="shared" ref="I235:N235" si="68">SUM(I230:I234)</f>
        <v>881</v>
      </c>
      <c r="J235" s="3">
        <f t="shared" si="68"/>
        <v>879</v>
      </c>
      <c r="K235" s="3">
        <f t="shared" si="68"/>
        <v>885</v>
      </c>
      <c r="L235" s="3">
        <f t="shared" si="68"/>
        <v>1573</v>
      </c>
      <c r="M235" s="3">
        <f t="shared" si="68"/>
        <v>1579</v>
      </c>
      <c r="N235" s="3">
        <f t="shared" si="68"/>
        <v>1584</v>
      </c>
      <c r="O235" s="271"/>
    </row>
    <row r="236" spans="1:15">
      <c r="A236" s="266"/>
      <c r="B236" s="269"/>
      <c r="C236" s="3" t="s">
        <v>18</v>
      </c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72"/>
    </row>
    <row r="237" spans="1:15" ht="15" customHeight="1">
      <c r="A237" s="264" t="s">
        <v>56</v>
      </c>
      <c r="B237" s="267">
        <v>250</v>
      </c>
      <c r="C237" s="2">
        <v>1</v>
      </c>
      <c r="D237" s="2">
        <v>4.4000000000000004</v>
      </c>
      <c r="E237" s="2">
        <v>1.6</v>
      </c>
      <c r="F237" s="2">
        <v>7.4</v>
      </c>
      <c r="G237" s="2">
        <v>220</v>
      </c>
      <c r="H237" s="2"/>
      <c r="I237" s="2">
        <v>226</v>
      </c>
      <c r="J237" s="2">
        <v>240</v>
      </c>
      <c r="K237" s="2">
        <v>209</v>
      </c>
      <c r="L237" s="2">
        <v>387</v>
      </c>
      <c r="M237" s="2">
        <v>388</v>
      </c>
      <c r="N237" s="2">
        <v>386</v>
      </c>
      <c r="O237" s="270">
        <v>42179</v>
      </c>
    </row>
    <row r="238" spans="1:15">
      <c r="A238" s="265"/>
      <c r="B238" s="268"/>
      <c r="C238" s="2">
        <v>2</v>
      </c>
      <c r="D238" s="2">
        <v>25.5</v>
      </c>
      <c r="E238" s="2">
        <v>57.7</v>
      </c>
      <c r="F238" s="2">
        <v>16.3</v>
      </c>
      <c r="G238" s="2">
        <v>221</v>
      </c>
      <c r="H238" s="2"/>
      <c r="I238" s="2">
        <v>225</v>
      </c>
      <c r="J238" s="2">
        <v>239</v>
      </c>
      <c r="K238" s="2">
        <v>209</v>
      </c>
      <c r="L238" s="2">
        <v>387</v>
      </c>
      <c r="M238" s="2">
        <v>385</v>
      </c>
      <c r="N238" s="2">
        <v>389</v>
      </c>
      <c r="O238" s="271"/>
    </row>
    <row r="239" spans="1:15">
      <c r="A239" s="265"/>
      <c r="B239" s="268"/>
      <c r="C239" s="2">
        <v>3</v>
      </c>
      <c r="D239" s="2">
        <v>0.7</v>
      </c>
      <c r="E239" s="2">
        <v>0.4</v>
      </c>
      <c r="F239" s="2">
        <v>0.1</v>
      </c>
      <c r="G239" s="2">
        <v>224</v>
      </c>
      <c r="H239" s="2"/>
      <c r="I239" s="2">
        <v>224</v>
      </c>
      <c r="J239" s="2">
        <v>239</v>
      </c>
      <c r="K239" s="2">
        <v>212</v>
      </c>
      <c r="L239" s="2">
        <v>387</v>
      </c>
      <c r="M239" s="2">
        <v>385</v>
      </c>
      <c r="N239" s="2">
        <v>389</v>
      </c>
      <c r="O239" s="271"/>
    </row>
    <row r="240" spans="1:15">
      <c r="A240" s="265"/>
      <c r="B240" s="268"/>
      <c r="C240" s="2">
        <v>4</v>
      </c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71"/>
    </row>
    <row r="241" spans="1:15">
      <c r="A241" s="265"/>
      <c r="B241" s="268"/>
      <c r="C241" s="3" t="s">
        <v>17</v>
      </c>
      <c r="D241" s="3">
        <f>SUM(D237:D240)</f>
        <v>30.599999999999998</v>
      </c>
      <c r="E241" s="3">
        <f t="shared" ref="E241:F241" si="69">SUM(E237:E240)</f>
        <v>59.7</v>
      </c>
      <c r="F241" s="3">
        <f t="shared" si="69"/>
        <v>23.800000000000004</v>
      </c>
      <c r="G241" s="3"/>
      <c r="H241" s="3"/>
      <c r="I241" s="3">
        <f t="shared" ref="I241:N241" si="70">SUM(I237:I240)</f>
        <v>675</v>
      </c>
      <c r="J241" s="3">
        <f t="shared" si="70"/>
        <v>718</v>
      </c>
      <c r="K241" s="3">
        <f t="shared" si="70"/>
        <v>630</v>
      </c>
      <c r="L241" s="3">
        <f t="shared" si="70"/>
        <v>1161</v>
      </c>
      <c r="M241" s="3">
        <f t="shared" si="70"/>
        <v>1158</v>
      </c>
      <c r="N241" s="3">
        <f t="shared" si="70"/>
        <v>1164</v>
      </c>
      <c r="O241" s="271"/>
    </row>
    <row r="242" spans="1:15">
      <c r="A242" s="266"/>
      <c r="B242" s="269"/>
      <c r="C242" s="3" t="s">
        <v>18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72"/>
    </row>
    <row r="243" spans="1:15">
      <c r="A243" s="262" t="s">
        <v>1</v>
      </c>
      <c r="B243" s="262" t="s">
        <v>2</v>
      </c>
      <c r="C243" s="262" t="s">
        <v>3</v>
      </c>
      <c r="D243" s="259" t="s">
        <v>4</v>
      </c>
      <c r="E243" s="260"/>
      <c r="F243" s="261"/>
      <c r="G243" s="262" t="s">
        <v>5</v>
      </c>
      <c r="H243" s="262" t="s">
        <v>6</v>
      </c>
      <c r="I243" s="259" t="s">
        <v>7</v>
      </c>
      <c r="J243" s="260"/>
      <c r="K243" s="261"/>
      <c r="L243" s="259" t="s">
        <v>8</v>
      </c>
      <c r="M243" s="260"/>
      <c r="N243" s="261"/>
      <c r="O243" s="273" t="s">
        <v>9</v>
      </c>
    </row>
    <row r="244" spans="1:15">
      <c r="A244" s="263"/>
      <c r="B244" s="263"/>
      <c r="C244" s="263"/>
      <c r="D244" s="1" t="s">
        <v>10</v>
      </c>
      <c r="E244" s="1" t="s">
        <v>11</v>
      </c>
      <c r="F244" s="1" t="s">
        <v>12</v>
      </c>
      <c r="G244" s="263"/>
      <c r="H244" s="263"/>
      <c r="I244" s="1" t="s">
        <v>10</v>
      </c>
      <c r="J244" s="1" t="s">
        <v>11</v>
      </c>
      <c r="K244" s="1" t="s">
        <v>12</v>
      </c>
      <c r="L244" s="1" t="s">
        <v>13</v>
      </c>
      <c r="M244" s="1" t="s">
        <v>14</v>
      </c>
      <c r="N244" s="1" t="s">
        <v>15</v>
      </c>
      <c r="O244" s="274"/>
    </row>
    <row r="245" spans="1:15" ht="15" customHeight="1">
      <c r="A245" s="264" t="s">
        <v>57</v>
      </c>
      <c r="B245" s="267">
        <v>160</v>
      </c>
      <c r="C245" s="2">
        <v>1</v>
      </c>
      <c r="D245" s="2">
        <v>76.400000000000006</v>
      </c>
      <c r="E245" s="2">
        <v>34.9</v>
      </c>
      <c r="F245" s="2">
        <v>32.5</v>
      </c>
      <c r="G245" s="2">
        <v>203</v>
      </c>
      <c r="H245" s="2"/>
      <c r="I245" s="2">
        <v>203</v>
      </c>
      <c r="J245" s="2">
        <v>208</v>
      </c>
      <c r="K245" s="2">
        <v>203</v>
      </c>
      <c r="L245" s="2">
        <v>402</v>
      </c>
      <c r="M245" s="2">
        <v>402</v>
      </c>
      <c r="N245" s="2">
        <v>402</v>
      </c>
      <c r="O245" s="270">
        <v>42179</v>
      </c>
    </row>
    <row r="246" spans="1:15">
      <c r="A246" s="265"/>
      <c r="B246" s="268"/>
      <c r="C246" s="2">
        <v>2</v>
      </c>
      <c r="D246" s="2">
        <v>67.900000000000006</v>
      </c>
      <c r="E246" s="2">
        <v>54.8</v>
      </c>
      <c r="F246" s="2">
        <v>71.5</v>
      </c>
      <c r="G246" s="2">
        <v>231</v>
      </c>
      <c r="H246" s="2"/>
      <c r="I246" s="2">
        <v>232</v>
      </c>
      <c r="J246" s="2">
        <v>229</v>
      </c>
      <c r="K246" s="2">
        <v>231</v>
      </c>
      <c r="L246" s="2">
        <v>403</v>
      </c>
      <c r="M246" s="2">
        <v>404</v>
      </c>
      <c r="N246" s="2">
        <v>401</v>
      </c>
      <c r="O246" s="271"/>
    </row>
    <row r="247" spans="1:15">
      <c r="A247" s="265"/>
      <c r="B247" s="268"/>
      <c r="C247" s="2">
        <v>3</v>
      </c>
      <c r="D247" s="2">
        <v>1.1000000000000001</v>
      </c>
      <c r="E247" s="2">
        <v>0</v>
      </c>
      <c r="F247" s="2">
        <v>0</v>
      </c>
      <c r="G247" s="2">
        <v>229</v>
      </c>
      <c r="H247" s="2"/>
      <c r="I247" s="2">
        <v>232</v>
      </c>
      <c r="J247" s="2">
        <v>229</v>
      </c>
      <c r="K247" s="2">
        <v>0</v>
      </c>
      <c r="L247" s="2">
        <v>402</v>
      </c>
      <c r="M247" s="2">
        <v>0</v>
      </c>
      <c r="N247" s="2">
        <v>0</v>
      </c>
      <c r="O247" s="271"/>
    </row>
    <row r="248" spans="1:15">
      <c r="A248" s="265"/>
      <c r="B248" s="268"/>
      <c r="C248" s="2">
        <v>4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71"/>
    </row>
    <row r="249" spans="1:15">
      <c r="A249" s="265"/>
      <c r="B249" s="268"/>
      <c r="C249" s="3" t="s">
        <v>17</v>
      </c>
      <c r="D249" s="3">
        <f>SUM(D245:D248)</f>
        <v>145.4</v>
      </c>
      <c r="E249" s="3">
        <f t="shared" ref="E249:F249" si="71">SUM(E245:E248)</f>
        <v>89.699999999999989</v>
      </c>
      <c r="F249" s="3">
        <f t="shared" si="71"/>
        <v>104</v>
      </c>
      <c r="G249" s="3"/>
      <c r="H249" s="3"/>
      <c r="I249" s="3">
        <f t="shared" ref="I249:N249" si="72">SUM(I245:I248)</f>
        <v>667</v>
      </c>
      <c r="J249" s="3">
        <f t="shared" si="72"/>
        <v>666</v>
      </c>
      <c r="K249" s="3">
        <f t="shared" si="72"/>
        <v>434</v>
      </c>
      <c r="L249" s="3">
        <f t="shared" si="72"/>
        <v>1207</v>
      </c>
      <c r="M249" s="3">
        <f t="shared" si="72"/>
        <v>806</v>
      </c>
      <c r="N249" s="3">
        <f t="shared" si="72"/>
        <v>803</v>
      </c>
      <c r="O249" s="271"/>
    </row>
    <row r="250" spans="1:15">
      <c r="A250" s="266"/>
      <c r="B250" s="269"/>
      <c r="C250" s="3" t="s">
        <v>18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72"/>
    </row>
    <row r="251" spans="1:15" ht="15" customHeight="1">
      <c r="A251" s="264" t="s">
        <v>58</v>
      </c>
      <c r="B251" s="267">
        <v>160</v>
      </c>
      <c r="C251" s="2">
        <v>1</v>
      </c>
      <c r="D251" s="2">
        <v>3.8</v>
      </c>
      <c r="E251" s="2">
        <v>10.7</v>
      </c>
      <c r="F251" s="2">
        <v>6</v>
      </c>
      <c r="G251" s="2">
        <v>220</v>
      </c>
      <c r="H251" s="2"/>
      <c r="I251" s="2">
        <v>217</v>
      </c>
      <c r="J251" s="2">
        <v>236</v>
      </c>
      <c r="K251" s="2">
        <v>227</v>
      </c>
      <c r="L251" s="2">
        <v>394</v>
      </c>
      <c r="M251" s="2">
        <v>397</v>
      </c>
      <c r="N251" s="2">
        <v>396</v>
      </c>
      <c r="O251" s="270">
        <v>42179</v>
      </c>
    </row>
    <row r="252" spans="1:15">
      <c r="A252" s="265"/>
      <c r="B252" s="268"/>
      <c r="C252" s="2">
        <v>2</v>
      </c>
      <c r="D252" s="2">
        <v>15.7</v>
      </c>
      <c r="E252" s="2">
        <v>17.8</v>
      </c>
      <c r="F252" s="2">
        <v>20.3</v>
      </c>
      <c r="G252" s="2">
        <v>221</v>
      </c>
      <c r="H252" s="2"/>
      <c r="I252" s="2">
        <v>226</v>
      </c>
      <c r="J252" s="2">
        <v>216</v>
      </c>
      <c r="K252" s="2">
        <v>235</v>
      </c>
      <c r="L252" s="2">
        <v>397</v>
      </c>
      <c r="M252" s="2">
        <v>394</v>
      </c>
      <c r="N252" s="2">
        <v>393</v>
      </c>
      <c r="O252" s="271"/>
    </row>
    <row r="253" spans="1:15">
      <c r="A253" s="265"/>
      <c r="B253" s="268"/>
      <c r="C253" s="2">
        <v>3</v>
      </c>
      <c r="D253" s="2">
        <v>6.9</v>
      </c>
      <c r="E253" s="2">
        <v>44.9</v>
      </c>
      <c r="F253" s="2">
        <v>5.6</v>
      </c>
      <c r="G253" s="2">
        <v>226</v>
      </c>
      <c r="H253" s="2"/>
      <c r="I253" s="2">
        <v>236</v>
      </c>
      <c r="J253" s="2">
        <v>216</v>
      </c>
      <c r="K253" s="2">
        <v>226</v>
      </c>
      <c r="L253" s="2">
        <v>393</v>
      </c>
      <c r="M253" s="2">
        <v>395</v>
      </c>
      <c r="N253" s="2">
        <v>393</v>
      </c>
      <c r="O253" s="271"/>
    </row>
    <row r="254" spans="1:15">
      <c r="A254" s="265"/>
      <c r="B254" s="268"/>
      <c r="C254" s="2">
        <v>4</v>
      </c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71"/>
    </row>
    <row r="255" spans="1:15">
      <c r="A255" s="265"/>
      <c r="B255" s="268"/>
      <c r="C255" s="3" t="s">
        <v>17</v>
      </c>
      <c r="D255" s="3">
        <f>SUM(D251:D254)</f>
        <v>26.4</v>
      </c>
      <c r="E255" s="3">
        <f t="shared" ref="E255:F255" si="73">SUM(E251:E254)</f>
        <v>73.400000000000006</v>
      </c>
      <c r="F255" s="3">
        <f t="shared" si="73"/>
        <v>31.9</v>
      </c>
      <c r="G255" s="3"/>
      <c r="H255" s="3"/>
      <c r="I255" s="3">
        <f t="shared" ref="I255:N255" si="74">SUM(I251:I254)</f>
        <v>679</v>
      </c>
      <c r="J255" s="3">
        <f t="shared" si="74"/>
        <v>668</v>
      </c>
      <c r="K255" s="3">
        <f t="shared" si="74"/>
        <v>688</v>
      </c>
      <c r="L255" s="3">
        <f t="shared" si="74"/>
        <v>1184</v>
      </c>
      <c r="M255" s="3">
        <f t="shared" si="74"/>
        <v>1186</v>
      </c>
      <c r="N255" s="3">
        <f t="shared" si="74"/>
        <v>1182</v>
      </c>
      <c r="O255" s="271"/>
    </row>
    <row r="256" spans="1:15">
      <c r="A256" s="266"/>
      <c r="B256" s="269"/>
      <c r="C256" s="3" t="s">
        <v>18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72"/>
    </row>
    <row r="257" spans="1:15">
      <c r="A257" s="264" t="s">
        <v>59</v>
      </c>
      <c r="B257" s="267">
        <v>250</v>
      </c>
      <c r="C257" s="2">
        <v>1</v>
      </c>
      <c r="D257" s="2">
        <v>24.5</v>
      </c>
      <c r="E257" s="2">
        <v>0.7</v>
      </c>
      <c r="F257" s="2">
        <v>0.8</v>
      </c>
      <c r="G257" s="2">
        <v>240</v>
      </c>
      <c r="H257" s="2"/>
      <c r="I257" s="2">
        <v>251</v>
      </c>
      <c r="J257" s="2">
        <v>249</v>
      </c>
      <c r="K257" s="2">
        <v>237</v>
      </c>
      <c r="L257" s="2">
        <v>430</v>
      </c>
      <c r="M257" s="2">
        <v>419</v>
      </c>
      <c r="N257" s="2">
        <v>430</v>
      </c>
      <c r="O257" s="270">
        <v>42179</v>
      </c>
    </row>
    <row r="258" spans="1:15">
      <c r="A258" s="265"/>
      <c r="B258" s="268"/>
      <c r="C258" s="2">
        <v>2</v>
      </c>
      <c r="D258" s="2">
        <v>30.1</v>
      </c>
      <c r="E258" s="2">
        <v>0.8</v>
      </c>
      <c r="F258" s="2">
        <v>33.799999999999997</v>
      </c>
      <c r="G258" s="2">
        <v>242</v>
      </c>
      <c r="H258" s="2"/>
      <c r="I258" s="2">
        <v>250</v>
      </c>
      <c r="J258" s="2">
        <v>249</v>
      </c>
      <c r="K258" s="2">
        <v>239</v>
      </c>
      <c r="L258" s="2">
        <v>314</v>
      </c>
      <c r="M258" s="2">
        <v>313</v>
      </c>
      <c r="N258" s="2">
        <v>309</v>
      </c>
      <c r="O258" s="271"/>
    </row>
    <row r="259" spans="1:15">
      <c r="A259" s="265"/>
      <c r="B259" s="268"/>
      <c r="C259" s="3" t="s">
        <v>17</v>
      </c>
      <c r="D259" s="3">
        <f>SUM(D257:D258)</f>
        <v>54.6</v>
      </c>
      <c r="E259" s="3">
        <f>SUM(E257:E258)</f>
        <v>1.5</v>
      </c>
      <c r="F259" s="3">
        <f>SUM(F257:F258)</f>
        <v>34.599999999999994</v>
      </c>
      <c r="G259" s="3"/>
      <c r="H259" s="3"/>
      <c r="I259" s="3">
        <f t="shared" ref="I259:N259" si="75">SUM(I257:I258)</f>
        <v>501</v>
      </c>
      <c r="J259" s="3">
        <f t="shared" si="75"/>
        <v>498</v>
      </c>
      <c r="K259" s="3">
        <f t="shared" si="75"/>
        <v>476</v>
      </c>
      <c r="L259" s="3">
        <f t="shared" si="75"/>
        <v>744</v>
      </c>
      <c r="M259" s="3">
        <f t="shared" si="75"/>
        <v>732</v>
      </c>
      <c r="N259" s="3">
        <f t="shared" si="75"/>
        <v>739</v>
      </c>
      <c r="O259" s="271"/>
    </row>
    <row r="260" spans="1:15">
      <c r="A260" s="266"/>
      <c r="B260" s="269"/>
      <c r="C260" s="3" t="s">
        <v>18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72"/>
    </row>
    <row r="261" spans="1:15">
      <c r="A261" s="264" t="s">
        <v>60</v>
      </c>
      <c r="B261" s="267">
        <v>250</v>
      </c>
      <c r="C261" s="2">
        <v>1</v>
      </c>
      <c r="D261" s="2">
        <v>2.2999999999999998</v>
      </c>
      <c r="E261" s="2">
        <v>3.1</v>
      </c>
      <c r="F261" s="2">
        <v>2.7</v>
      </c>
      <c r="G261" s="2">
        <v>235</v>
      </c>
      <c r="H261" s="2"/>
      <c r="I261" s="2">
        <v>235</v>
      </c>
      <c r="J261" s="2">
        <v>238</v>
      </c>
      <c r="K261" s="2">
        <v>237</v>
      </c>
      <c r="L261" s="2">
        <v>410</v>
      </c>
      <c r="M261" s="2">
        <v>414</v>
      </c>
      <c r="N261" s="2">
        <v>410</v>
      </c>
      <c r="O261" s="270">
        <v>42179</v>
      </c>
    </row>
    <row r="262" spans="1:15">
      <c r="A262" s="265"/>
      <c r="B262" s="268"/>
      <c r="C262" s="2">
        <v>2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71"/>
    </row>
    <row r="263" spans="1:15">
      <c r="A263" s="265"/>
      <c r="B263" s="268"/>
      <c r="C263" s="3" t="s">
        <v>17</v>
      </c>
      <c r="D263" s="3">
        <f>SUM(D261:D262)</f>
        <v>2.2999999999999998</v>
      </c>
      <c r="E263" s="3">
        <f>SUM(E261:E262)</f>
        <v>3.1</v>
      </c>
      <c r="F263" s="3">
        <f>SUM(F261:F262)</f>
        <v>2.7</v>
      </c>
      <c r="G263" s="3"/>
      <c r="H263" s="3"/>
      <c r="I263" s="3">
        <f t="shared" ref="I263:N263" si="76">SUM(I261:I262)</f>
        <v>235</v>
      </c>
      <c r="J263" s="3">
        <f t="shared" si="76"/>
        <v>238</v>
      </c>
      <c r="K263" s="3">
        <f t="shared" si="76"/>
        <v>237</v>
      </c>
      <c r="L263" s="3">
        <f t="shared" si="76"/>
        <v>410</v>
      </c>
      <c r="M263" s="3">
        <f t="shared" si="76"/>
        <v>414</v>
      </c>
      <c r="N263" s="3">
        <f t="shared" si="76"/>
        <v>410</v>
      </c>
      <c r="O263" s="271"/>
    </row>
    <row r="264" spans="1:15">
      <c r="A264" s="266"/>
      <c r="B264" s="269"/>
      <c r="C264" s="3" t="s">
        <v>18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72"/>
    </row>
    <row r="265" spans="1:15" ht="15" customHeight="1">
      <c r="A265" s="264" t="s">
        <v>61</v>
      </c>
      <c r="B265" s="267">
        <v>160</v>
      </c>
      <c r="C265" s="2">
        <v>1</v>
      </c>
      <c r="D265" s="2">
        <v>0.9</v>
      </c>
      <c r="E265" s="2">
        <v>25.1</v>
      </c>
      <c r="F265" s="2">
        <v>0.8</v>
      </c>
      <c r="G265" s="2">
        <v>236</v>
      </c>
      <c r="H265" s="2"/>
      <c r="I265" s="2">
        <v>238</v>
      </c>
      <c r="J265" s="2">
        <v>234</v>
      </c>
      <c r="K265" s="2">
        <v>248</v>
      </c>
      <c r="L265" s="2">
        <v>412</v>
      </c>
      <c r="M265" s="2">
        <v>415</v>
      </c>
      <c r="N265" s="2">
        <v>413</v>
      </c>
      <c r="O265" s="270">
        <v>42179</v>
      </c>
    </row>
    <row r="266" spans="1:15">
      <c r="A266" s="265"/>
      <c r="B266" s="268"/>
      <c r="C266" s="2">
        <v>2</v>
      </c>
      <c r="D266" s="2">
        <v>19.399999999999999</v>
      </c>
      <c r="E266" s="2">
        <v>19.7</v>
      </c>
      <c r="F266" s="2">
        <v>27.5</v>
      </c>
      <c r="G266" s="2">
        <v>234</v>
      </c>
      <c r="H266" s="2"/>
      <c r="I266" s="2">
        <v>238</v>
      </c>
      <c r="J266" s="2">
        <v>234</v>
      </c>
      <c r="K266" s="2">
        <v>248</v>
      </c>
      <c r="L266" s="2">
        <v>412</v>
      </c>
      <c r="M266" s="2">
        <v>415</v>
      </c>
      <c r="N266" s="2">
        <v>413</v>
      </c>
      <c r="O266" s="271"/>
    </row>
    <row r="267" spans="1:15">
      <c r="A267" s="265"/>
      <c r="B267" s="268"/>
      <c r="C267" s="2">
        <v>3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71"/>
    </row>
    <row r="268" spans="1:15">
      <c r="A268" s="265"/>
      <c r="B268" s="268"/>
      <c r="C268" s="2">
        <v>4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71"/>
    </row>
    <row r="269" spans="1:15">
      <c r="A269" s="265"/>
      <c r="B269" s="268"/>
      <c r="C269" s="3" t="s">
        <v>17</v>
      </c>
      <c r="D269" s="3">
        <f>SUM(D265:D268)</f>
        <v>20.299999999999997</v>
      </c>
      <c r="E269" s="3">
        <f t="shared" ref="E269:F269" si="77">SUM(E265:E268)</f>
        <v>44.8</v>
      </c>
      <c r="F269" s="3">
        <f t="shared" si="77"/>
        <v>28.3</v>
      </c>
      <c r="G269" s="3"/>
      <c r="H269" s="3"/>
      <c r="I269" s="3">
        <f t="shared" ref="I269:N269" si="78">SUM(I265:I268)</f>
        <v>476</v>
      </c>
      <c r="J269" s="3">
        <f t="shared" si="78"/>
        <v>468</v>
      </c>
      <c r="K269" s="3">
        <f t="shared" si="78"/>
        <v>496</v>
      </c>
      <c r="L269" s="3">
        <f t="shared" si="78"/>
        <v>824</v>
      </c>
      <c r="M269" s="3">
        <f t="shared" si="78"/>
        <v>830</v>
      </c>
      <c r="N269" s="3">
        <f t="shared" si="78"/>
        <v>826</v>
      </c>
      <c r="O269" s="271"/>
    </row>
    <row r="270" spans="1:15">
      <c r="A270" s="266"/>
      <c r="B270" s="269"/>
      <c r="C270" s="3" t="s">
        <v>18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72"/>
    </row>
    <row r="271" spans="1:15">
      <c r="A271" s="264" t="s">
        <v>62</v>
      </c>
      <c r="B271" s="267">
        <v>250</v>
      </c>
      <c r="C271" s="2">
        <v>1</v>
      </c>
      <c r="D271" s="2">
        <v>155.4</v>
      </c>
      <c r="E271" s="2">
        <v>151.5</v>
      </c>
      <c r="F271" s="2">
        <v>147.6</v>
      </c>
      <c r="G271" s="2">
        <v>224</v>
      </c>
      <c r="H271" s="2"/>
      <c r="I271" s="2">
        <v>227</v>
      </c>
      <c r="J271" s="2">
        <v>222</v>
      </c>
      <c r="K271" s="2">
        <v>224</v>
      </c>
      <c r="L271" s="2">
        <v>388</v>
      </c>
      <c r="M271" s="2">
        <v>393</v>
      </c>
      <c r="N271" s="2">
        <v>391</v>
      </c>
      <c r="O271" s="270">
        <v>42179</v>
      </c>
    </row>
    <row r="272" spans="1:15">
      <c r="A272" s="265"/>
      <c r="B272" s="268"/>
      <c r="C272" s="2">
        <v>2</v>
      </c>
      <c r="D272" s="2">
        <v>14.4</v>
      </c>
      <c r="E272" s="2">
        <v>30.6</v>
      </c>
      <c r="F272" s="2">
        <v>37.4</v>
      </c>
      <c r="G272" s="2">
        <v>223</v>
      </c>
      <c r="H272" s="2"/>
      <c r="I272" s="2">
        <v>228</v>
      </c>
      <c r="J272" s="2">
        <v>223</v>
      </c>
      <c r="K272" s="2">
        <v>223</v>
      </c>
      <c r="L272" s="2">
        <v>389</v>
      </c>
      <c r="M272" s="2">
        <v>394</v>
      </c>
      <c r="N272" s="2">
        <v>392</v>
      </c>
      <c r="O272" s="271"/>
    </row>
    <row r="273" spans="1:15">
      <c r="A273" s="265"/>
      <c r="B273" s="268"/>
      <c r="C273" s="2">
        <v>3</v>
      </c>
      <c r="D273" s="2">
        <v>36.5</v>
      </c>
      <c r="E273" s="2">
        <v>17.2</v>
      </c>
      <c r="F273" s="2">
        <v>13.6</v>
      </c>
      <c r="G273" s="2">
        <v>225</v>
      </c>
      <c r="H273" s="2"/>
      <c r="I273" s="2">
        <v>228</v>
      </c>
      <c r="J273" s="2">
        <v>224</v>
      </c>
      <c r="K273" s="2">
        <v>225</v>
      </c>
      <c r="L273" s="2">
        <v>390</v>
      </c>
      <c r="M273" s="2">
        <v>394</v>
      </c>
      <c r="N273" s="2">
        <v>408</v>
      </c>
      <c r="O273" s="271"/>
    </row>
    <row r="274" spans="1:15">
      <c r="A274" s="265"/>
      <c r="B274" s="268"/>
      <c r="C274" s="2">
        <v>4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71"/>
    </row>
    <row r="275" spans="1:15">
      <c r="A275" s="265"/>
      <c r="B275" s="268"/>
      <c r="C275" s="3" t="s">
        <v>17</v>
      </c>
      <c r="D275" s="3">
        <f>SUM(D271:D274)</f>
        <v>206.3</v>
      </c>
      <c r="E275" s="3">
        <f t="shared" ref="E275:F275" si="79">SUM(E271:E274)</f>
        <v>199.29999999999998</v>
      </c>
      <c r="F275" s="3">
        <f t="shared" si="79"/>
        <v>198.6</v>
      </c>
      <c r="G275" s="3"/>
      <c r="H275" s="3"/>
      <c r="I275" s="3">
        <f t="shared" ref="I275:N275" si="80">SUM(I271:I274)</f>
        <v>683</v>
      </c>
      <c r="J275" s="3">
        <f t="shared" si="80"/>
        <v>669</v>
      </c>
      <c r="K275" s="3">
        <f t="shared" si="80"/>
        <v>672</v>
      </c>
      <c r="L275" s="3">
        <f t="shared" si="80"/>
        <v>1167</v>
      </c>
      <c r="M275" s="3">
        <f t="shared" si="80"/>
        <v>1181</v>
      </c>
      <c r="N275" s="3">
        <f t="shared" si="80"/>
        <v>1191</v>
      </c>
      <c r="O275" s="271"/>
    </row>
    <row r="276" spans="1:15">
      <c r="A276" s="266"/>
      <c r="B276" s="269"/>
      <c r="C276" s="3" t="s">
        <v>18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72"/>
    </row>
    <row r="277" spans="1:15">
      <c r="A277" s="264" t="s">
        <v>63</v>
      </c>
      <c r="B277" s="267">
        <v>400</v>
      </c>
      <c r="C277" s="2">
        <v>1</v>
      </c>
      <c r="D277" s="2">
        <v>103.1</v>
      </c>
      <c r="E277" s="2">
        <v>108.8</v>
      </c>
      <c r="F277" s="2">
        <v>99.4</v>
      </c>
      <c r="G277" s="2">
        <v>229</v>
      </c>
      <c r="H277" s="2"/>
      <c r="I277" s="2">
        <v>231</v>
      </c>
      <c r="J277" s="2">
        <v>229</v>
      </c>
      <c r="K277" s="2">
        <v>229</v>
      </c>
      <c r="L277" s="2">
        <v>404</v>
      </c>
      <c r="M277" s="2">
        <v>402</v>
      </c>
      <c r="N277" s="2">
        <v>401</v>
      </c>
      <c r="O277" s="270">
        <v>42179</v>
      </c>
    </row>
    <row r="278" spans="1:15">
      <c r="A278" s="265"/>
      <c r="B278" s="268"/>
      <c r="C278" s="2">
        <v>2</v>
      </c>
      <c r="D278" s="2">
        <v>23.8</v>
      </c>
      <c r="E278" s="2">
        <v>21.9</v>
      </c>
      <c r="F278" s="2">
        <v>27.4</v>
      </c>
      <c r="G278" s="2">
        <v>229</v>
      </c>
      <c r="H278" s="2"/>
      <c r="I278" s="2">
        <v>230</v>
      </c>
      <c r="J278" s="2">
        <v>229</v>
      </c>
      <c r="K278" s="2">
        <v>229</v>
      </c>
      <c r="L278" s="2">
        <v>401</v>
      </c>
      <c r="M278" s="2">
        <v>405</v>
      </c>
      <c r="N278" s="2">
        <v>404</v>
      </c>
      <c r="O278" s="271"/>
    </row>
    <row r="279" spans="1:15">
      <c r="A279" s="265"/>
      <c r="B279" s="268"/>
      <c r="C279" s="2">
        <v>3</v>
      </c>
      <c r="D279" s="2">
        <v>37.200000000000003</v>
      </c>
      <c r="E279" s="2">
        <v>38.4</v>
      </c>
      <c r="F279" s="2">
        <v>16.600000000000001</v>
      </c>
      <c r="G279" s="2">
        <v>230</v>
      </c>
      <c r="H279" s="2"/>
      <c r="I279" s="2">
        <v>231</v>
      </c>
      <c r="J279" s="2">
        <v>230</v>
      </c>
      <c r="K279" s="2">
        <v>230</v>
      </c>
      <c r="L279" s="2">
        <v>405</v>
      </c>
      <c r="M279" s="2">
        <v>405</v>
      </c>
      <c r="N279" s="2">
        <v>403</v>
      </c>
      <c r="O279" s="271"/>
    </row>
    <row r="280" spans="1:15">
      <c r="A280" s="265"/>
      <c r="B280" s="268"/>
      <c r="C280" s="2">
        <v>4</v>
      </c>
      <c r="D280" s="2">
        <v>17.8</v>
      </c>
      <c r="E280" s="2">
        <v>32.299999999999997</v>
      </c>
      <c r="F280" s="2">
        <v>16.2</v>
      </c>
      <c r="G280" s="2">
        <v>228</v>
      </c>
      <c r="H280" s="2"/>
      <c r="I280" s="2">
        <v>227</v>
      </c>
      <c r="J280" s="2">
        <v>228</v>
      </c>
      <c r="K280" s="2">
        <v>230</v>
      </c>
      <c r="L280" s="2">
        <v>402</v>
      </c>
      <c r="M280" s="2">
        <v>405</v>
      </c>
      <c r="N280" s="2">
        <v>401</v>
      </c>
      <c r="O280" s="271"/>
    </row>
    <row r="281" spans="1:15">
      <c r="A281" s="265"/>
      <c r="B281" s="268"/>
      <c r="C281" s="3" t="s">
        <v>17</v>
      </c>
      <c r="D281" s="3">
        <f>SUM(D277:D280)</f>
        <v>181.9</v>
      </c>
      <c r="E281" s="3">
        <f t="shared" ref="E281:F281" si="81">SUM(E277:E280)</f>
        <v>201.39999999999998</v>
      </c>
      <c r="F281" s="3">
        <f t="shared" si="81"/>
        <v>159.6</v>
      </c>
      <c r="G281" s="3"/>
      <c r="H281" s="3"/>
      <c r="I281" s="3">
        <f t="shared" ref="I281:N281" si="82">SUM(I277:I280)</f>
        <v>919</v>
      </c>
      <c r="J281" s="3">
        <f t="shared" si="82"/>
        <v>916</v>
      </c>
      <c r="K281" s="3">
        <f t="shared" si="82"/>
        <v>918</v>
      </c>
      <c r="L281" s="3">
        <f t="shared" si="82"/>
        <v>1612</v>
      </c>
      <c r="M281" s="3">
        <f t="shared" si="82"/>
        <v>1617</v>
      </c>
      <c r="N281" s="3">
        <f t="shared" si="82"/>
        <v>1609</v>
      </c>
      <c r="O281" s="271"/>
    </row>
    <row r="282" spans="1:15">
      <c r="A282" s="266"/>
      <c r="B282" s="269"/>
      <c r="C282" s="3" t="s">
        <v>18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72"/>
    </row>
    <row r="283" spans="1:15">
      <c r="A283" s="264" t="s">
        <v>64</v>
      </c>
      <c r="B283" s="267">
        <v>400</v>
      </c>
      <c r="C283" s="2">
        <v>1</v>
      </c>
      <c r="D283" s="2">
        <v>86.3</v>
      </c>
      <c r="E283" s="2">
        <v>74.8</v>
      </c>
      <c r="F283" s="2">
        <v>96.4</v>
      </c>
      <c r="G283" s="2">
        <v>220</v>
      </c>
      <c r="H283" s="2"/>
      <c r="I283" s="2">
        <v>219</v>
      </c>
      <c r="J283" s="2">
        <v>225</v>
      </c>
      <c r="K283" s="2">
        <v>220</v>
      </c>
      <c r="L283" s="2">
        <v>384</v>
      </c>
      <c r="M283" s="2">
        <v>385</v>
      </c>
      <c r="N283" s="2">
        <v>387</v>
      </c>
      <c r="O283" s="270">
        <v>42179</v>
      </c>
    </row>
    <row r="284" spans="1:15">
      <c r="A284" s="265"/>
      <c r="B284" s="268"/>
      <c r="C284" s="2">
        <v>2</v>
      </c>
      <c r="D284" s="2">
        <v>74.5</v>
      </c>
      <c r="E284" s="2">
        <v>35.9</v>
      </c>
      <c r="F284" s="2">
        <v>56.5</v>
      </c>
      <c r="G284" s="2">
        <v>222</v>
      </c>
      <c r="H284" s="2"/>
      <c r="I284" s="2">
        <v>219</v>
      </c>
      <c r="J284" s="2">
        <v>227</v>
      </c>
      <c r="K284" s="2">
        <v>222</v>
      </c>
      <c r="L284" s="2">
        <v>384</v>
      </c>
      <c r="M284" s="2">
        <v>387</v>
      </c>
      <c r="N284" s="2">
        <v>388</v>
      </c>
      <c r="O284" s="271"/>
    </row>
    <row r="285" spans="1:15">
      <c r="A285" s="265"/>
      <c r="B285" s="268"/>
      <c r="C285" s="2">
        <v>3</v>
      </c>
      <c r="D285" s="2">
        <v>33.700000000000003</v>
      </c>
      <c r="E285" s="2">
        <v>183</v>
      </c>
      <c r="F285" s="2">
        <v>2.7</v>
      </c>
      <c r="G285" s="2">
        <v>221</v>
      </c>
      <c r="H285" s="2"/>
      <c r="I285" s="2">
        <v>219</v>
      </c>
      <c r="J285" s="2">
        <v>226</v>
      </c>
      <c r="K285" s="2">
        <v>221</v>
      </c>
      <c r="L285" s="2">
        <v>385</v>
      </c>
      <c r="M285" s="2">
        <v>392</v>
      </c>
      <c r="N285" s="2">
        <v>389</v>
      </c>
      <c r="O285" s="271"/>
    </row>
    <row r="286" spans="1:15">
      <c r="A286" s="265"/>
      <c r="B286" s="268"/>
      <c r="C286" s="2">
        <v>4</v>
      </c>
      <c r="D286" s="2">
        <v>62.2</v>
      </c>
      <c r="E286" s="2">
        <v>79.3</v>
      </c>
      <c r="F286" s="2">
        <v>117.8</v>
      </c>
      <c r="G286" s="2">
        <v>221</v>
      </c>
      <c r="H286" s="2"/>
      <c r="I286" s="2">
        <v>220</v>
      </c>
      <c r="J286" s="2">
        <v>228</v>
      </c>
      <c r="K286" s="2">
        <v>221</v>
      </c>
      <c r="L286" s="2">
        <v>385</v>
      </c>
      <c r="M286" s="2">
        <v>389</v>
      </c>
      <c r="N286" s="2">
        <v>388</v>
      </c>
      <c r="O286" s="271"/>
    </row>
    <row r="287" spans="1:15">
      <c r="A287" s="265"/>
      <c r="B287" s="268"/>
      <c r="C287" s="2">
        <v>5</v>
      </c>
      <c r="D287" s="2">
        <v>36.200000000000003</v>
      </c>
      <c r="E287" s="2">
        <v>15.3</v>
      </c>
      <c r="F287" s="2">
        <v>9.5</v>
      </c>
      <c r="G287" s="2">
        <v>221</v>
      </c>
      <c r="H287" s="2"/>
      <c r="I287" s="2">
        <v>221</v>
      </c>
      <c r="J287" s="2">
        <v>228</v>
      </c>
      <c r="K287" s="2">
        <v>218</v>
      </c>
      <c r="L287" s="2">
        <v>387</v>
      </c>
      <c r="M287" s="2">
        <v>388</v>
      </c>
      <c r="N287" s="2">
        <v>388</v>
      </c>
      <c r="O287" s="271"/>
    </row>
    <row r="288" spans="1:15">
      <c r="A288" s="265"/>
      <c r="B288" s="268"/>
      <c r="C288" s="2">
        <v>6</v>
      </c>
      <c r="D288" s="2">
        <v>0</v>
      </c>
      <c r="E288" s="2">
        <v>0</v>
      </c>
      <c r="F288" s="2">
        <v>0</v>
      </c>
      <c r="G288" s="2">
        <v>220</v>
      </c>
      <c r="H288" s="2"/>
      <c r="I288" s="2">
        <v>220</v>
      </c>
      <c r="J288" s="2">
        <v>229</v>
      </c>
      <c r="K288" s="2">
        <v>221</v>
      </c>
      <c r="L288" s="2">
        <v>387</v>
      </c>
      <c r="M288" s="2">
        <v>389</v>
      </c>
      <c r="N288" s="2">
        <v>388</v>
      </c>
      <c r="O288" s="271"/>
    </row>
    <row r="289" spans="1:15">
      <c r="A289" s="265"/>
      <c r="B289" s="268"/>
      <c r="C289" s="3" t="s">
        <v>17</v>
      </c>
      <c r="D289" s="3">
        <f>SUM(D283:D288)</f>
        <v>292.89999999999998</v>
      </c>
      <c r="E289" s="3">
        <f t="shared" ref="E289:F289" si="83">SUM(E283:E288)</f>
        <v>388.3</v>
      </c>
      <c r="F289" s="3">
        <f t="shared" si="83"/>
        <v>282.89999999999998</v>
      </c>
      <c r="G289" s="3"/>
      <c r="H289" s="3"/>
      <c r="I289" s="3">
        <f t="shared" ref="I289:N289" si="84">SUM(I283:I288)</f>
        <v>1318</v>
      </c>
      <c r="J289" s="3">
        <f t="shared" si="84"/>
        <v>1363</v>
      </c>
      <c r="K289" s="3">
        <f t="shared" si="84"/>
        <v>1323</v>
      </c>
      <c r="L289" s="3">
        <f t="shared" si="84"/>
        <v>2312</v>
      </c>
      <c r="M289" s="3">
        <f t="shared" si="84"/>
        <v>2330</v>
      </c>
      <c r="N289" s="3">
        <f t="shared" si="84"/>
        <v>2328</v>
      </c>
      <c r="O289" s="271"/>
    </row>
    <row r="290" spans="1:15">
      <c r="A290" s="266"/>
      <c r="B290" s="269"/>
      <c r="C290" s="3" t="s">
        <v>18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72"/>
    </row>
    <row r="291" spans="1:15">
      <c r="A291" s="262" t="s">
        <v>1</v>
      </c>
      <c r="B291" s="262" t="s">
        <v>2</v>
      </c>
      <c r="C291" s="262" t="s">
        <v>3</v>
      </c>
      <c r="D291" s="259" t="s">
        <v>4</v>
      </c>
      <c r="E291" s="260"/>
      <c r="F291" s="261"/>
      <c r="G291" s="262" t="s">
        <v>5</v>
      </c>
      <c r="H291" s="262" t="s">
        <v>6</v>
      </c>
      <c r="I291" s="259" t="s">
        <v>7</v>
      </c>
      <c r="J291" s="260"/>
      <c r="K291" s="261"/>
      <c r="L291" s="259" t="s">
        <v>8</v>
      </c>
      <c r="M291" s="260"/>
      <c r="N291" s="261"/>
      <c r="O291" s="273" t="s">
        <v>9</v>
      </c>
    </row>
    <row r="292" spans="1:15">
      <c r="A292" s="263"/>
      <c r="B292" s="263"/>
      <c r="C292" s="263"/>
      <c r="D292" s="1" t="s">
        <v>10</v>
      </c>
      <c r="E292" s="1" t="s">
        <v>11</v>
      </c>
      <c r="F292" s="1" t="s">
        <v>12</v>
      </c>
      <c r="G292" s="263"/>
      <c r="H292" s="263"/>
      <c r="I292" s="1" t="s">
        <v>10</v>
      </c>
      <c r="J292" s="1" t="s">
        <v>11</v>
      </c>
      <c r="K292" s="1" t="s">
        <v>12</v>
      </c>
      <c r="L292" s="1" t="s">
        <v>13</v>
      </c>
      <c r="M292" s="1" t="s">
        <v>14</v>
      </c>
      <c r="N292" s="1" t="s">
        <v>15</v>
      </c>
      <c r="O292" s="274"/>
    </row>
    <row r="293" spans="1:15">
      <c r="A293" s="264" t="s">
        <v>65</v>
      </c>
      <c r="B293" s="267">
        <v>630</v>
      </c>
      <c r="C293" s="2">
        <v>1</v>
      </c>
      <c r="D293" s="2">
        <v>8.1</v>
      </c>
      <c r="E293" s="2">
        <v>0.8</v>
      </c>
      <c r="F293" s="2">
        <v>2.4</v>
      </c>
      <c r="G293" s="2">
        <v>230</v>
      </c>
      <c r="H293" s="2"/>
      <c r="I293" s="2">
        <v>229</v>
      </c>
      <c r="J293" s="2">
        <v>238</v>
      </c>
      <c r="K293" s="2">
        <v>230</v>
      </c>
      <c r="L293" s="2">
        <v>409</v>
      </c>
      <c r="M293" s="2">
        <v>410</v>
      </c>
      <c r="N293" s="2">
        <v>402</v>
      </c>
      <c r="O293" s="270">
        <v>42180</v>
      </c>
    </row>
    <row r="294" spans="1:15">
      <c r="A294" s="265"/>
      <c r="B294" s="268"/>
      <c r="C294" s="2">
        <v>2</v>
      </c>
      <c r="D294" s="2">
        <v>102.2</v>
      </c>
      <c r="E294" s="2">
        <v>111.5</v>
      </c>
      <c r="F294" s="2">
        <v>95.9</v>
      </c>
      <c r="G294" s="2">
        <v>230</v>
      </c>
      <c r="H294" s="2"/>
      <c r="I294" s="2">
        <v>229</v>
      </c>
      <c r="J294" s="2">
        <v>237</v>
      </c>
      <c r="K294" s="2">
        <v>230</v>
      </c>
      <c r="L294" s="2">
        <v>406</v>
      </c>
      <c r="M294" s="2">
        <v>408</v>
      </c>
      <c r="N294" s="2">
        <v>402</v>
      </c>
      <c r="O294" s="271"/>
    </row>
    <row r="295" spans="1:15">
      <c r="A295" s="265"/>
      <c r="B295" s="268"/>
      <c r="C295" s="2">
        <v>3</v>
      </c>
      <c r="D295" s="2">
        <v>38.700000000000003</v>
      </c>
      <c r="E295" s="2">
        <v>7.2</v>
      </c>
      <c r="F295" s="2">
        <v>14.9</v>
      </c>
      <c r="G295" s="2">
        <v>231</v>
      </c>
      <c r="H295" s="2"/>
      <c r="I295" s="2">
        <v>228</v>
      </c>
      <c r="J295" s="2">
        <v>239</v>
      </c>
      <c r="K295" s="2">
        <v>231</v>
      </c>
      <c r="L295" s="2">
        <v>406</v>
      </c>
      <c r="M295" s="2">
        <v>411</v>
      </c>
      <c r="N295" s="2">
        <v>400</v>
      </c>
      <c r="O295" s="271"/>
    </row>
    <row r="296" spans="1:15">
      <c r="A296" s="265"/>
      <c r="B296" s="268"/>
      <c r="C296" s="2">
        <v>4</v>
      </c>
      <c r="D296" s="2">
        <v>9.4</v>
      </c>
      <c r="E296" s="2">
        <v>0.2</v>
      </c>
      <c r="F296" s="2">
        <v>6.1</v>
      </c>
      <c r="G296" s="2">
        <v>229</v>
      </c>
      <c r="H296" s="2"/>
      <c r="I296" s="2">
        <v>228</v>
      </c>
      <c r="J296" s="2">
        <v>239</v>
      </c>
      <c r="K296" s="2">
        <v>231</v>
      </c>
      <c r="L296" s="2">
        <v>406</v>
      </c>
      <c r="M296" s="2">
        <v>411</v>
      </c>
      <c r="N296" s="2">
        <v>400</v>
      </c>
      <c r="O296" s="271"/>
    </row>
    <row r="297" spans="1:15">
      <c r="A297" s="265"/>
      <c r="B297" s="268"/>
      <c r="C297" s="2">
        <v>5</v>
      </c>
      <c r="D297" s="2">
        <v>83.9</v>
      </c>
      <c r="E297" s="2">
        <v>62.9</v>
      </c>
      <c r="F297" s="2">
        <v>51</v>
      </c>
      <c r="G297" s="2">
        <v>230</v>
      </c>
      <c r="H297" s="2"/>
      <c r="I297" s="2">
        <v>228</v>
      </c>
      <c r="J297" s="2">
        <v>239</v>
      </c>
      <c r="K297" s="2">
        <v>231</v>
      </c>
      <c r="L297" s="2">
        <v>407</v>
      </c>
      <c r="M297" s="2">
        <v>410</v>
      </c>
      <c r="N297" s="2">
        <v>404</v>
      </c>
      <c r="O297" s="271"/>
    </row>
    <row r="298" spans="1:15">
      <c r="A298" s="265"/>
      <c r="B298" s="268"/>
      <c r="C298" s="2">
        <v>6</v>
      </c>
      <c r="D298" s="2">
        <v>87.1</v>
      </c>
      <c r="E298" s="2">
        <v>53.3</v>
      </c>
      <c r="F298" s="2">
        <v>57.4</v>
      </c>
      <c r="G298" s="2">
        <v>231</v>
      </c>
      <c r="H298" s="2"/>
      <c r="I298" s="2">
        <v>228</v>
      </c>
      <c r="J298" s="2">
        <v>239</v>
      </c>
      <c r="K298" s="2">
        <v>231</v>
      </c>
      <c r="L298" s="2">
        <v>407</v>
      </c>
      <c r="M298" s="2">
        <v>410</v>
      </c>
      <c r="N298" s="2">
        <v>404</v>
      </c>
      <c r="O298" s="271"/>
    </row>
    <row r="299" spans="1:15">
      <c r="A299" s="265"/>
      <c r="B299" s="268"/>
      <c r="C299" s="3" t="s">
        <v>17</v>
      </c>
      <c r="D299" s="3">
        <f>SUM(D293:D298)</f>
        <v>329.4</v>
      </c>
      <c r="E299" s="3">
        <f t="shared" ref="E299:F299" si="85">SUM(E293:E298)</f>
        <v>235.89999999999998</v>
      </c>
      <c r="F299" s="3">
        <f t="shared" si="85"/>
        <v>227.70000000000002</v>
      </c>
      <c r="G299" s="3"/>
      <c r="H299" s="3"/>
      <c r="I299" s="3">
        <f t="shared" ref="I299:N299" si="86">SUM(I293:I298)</f>
        <v>1370</v>
      </c>
      <c r="J299" s="3">
        <f t="shared" si="86"/>
        <v>1431</v>
      </c>
      <c r="K299" s="3">
        <f t="shared" si="86"/>
        <v>1384</v>
      </c>
      <c r="L299" s="3">
        <f t="shared" si="86"/>
        <v>2441</v>
      </c>
      <c r="M299" s="3">
        <f t="shared" si="86"/>
        <v>2460</v>
      </c>
      <c r="N299" s="3">
        <f t="shared" si="86"/>
        <v>2412</v>
      </c>
      <c r="O299" s="271"/>
    </row>
    <row r="300" spans="1:15">
      <c r="A300" s="266"/>
      <c r="B300" s="269"/>
      <c r="C300" s="3" t="s">
        <v>18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72"/>
    </row>
    <row r="301" spans="1:15">
      <c r="A301" s="264" t="s">
        <v>66</v>
      </c>
      <c r="B301" s="267">
        <v>250</v>
      </c>
      <c r="C301" s="2">
        <v>1</v>
      </c>
      <c r="D301" s="2">
        <v>0</v>
      </c>
      <c r="E301" s="2">
        <v>0</v>
      </c>
      <c r="F301" s="2">
        <v>0</v>
      </c>
      <c r="G301" s="2">
        <v>237</v>
      </c>
      <c r="H301" s="2"/>
      <c r="I301" s="2">
        <v>238</v>
      </c>
      <c r="J301" s="2">
        <v>237</v>
      </c>
      <c r="K301" s="2">
        <v>239</v>
      </c>
      <c r="L301" s="2">
        <v>417</v>
      </c>
      <c r="M301" s="2">
        <v>419</v>
      </c>
      <c r="N301" s="2">
        <v>418</v>
      </c>
      <c r="O301" s="270">
        <v>42180</v>
      </c>
    </row>
    <row r="302" spans="1:15">
      <c r="A302" s="265"/>
      <c r="B302" s="268"/>
      <c r="C302" s="2">
        <v>2</v>
      </c>
      <c r="D302" s="2">
        <v>0</v>
      </c>
      <c r="E302" s="2">
        <v>0</v>
      </c>
      <c r="F302" s="2">
        <v>0</v>
      </c>
      <c r="G302" s="2">
        <v>238</v>
      </c>
      <c r="H302" s="2"/>
      <c r="I302" s="2">
        <v>238</v>
      </c>
      <c r="J302" s="2">
        <v>237</v>
      </c>
      <c r="K302" s="2">
        <v>239</v>
      </c>
      <c r="L302" s="2">
        <v>417</v>
      </c>
      <c r="M302" s="2">
        <v>419</v>
      </c>
      <c r="N302" s="2">
        <v>418</v>
      </c>
      <c r="O302" s="271"/>
    </row>
    <row r="303" spans="1:15">
      <c r="A303" s="265"/>
      <c r="B303" s="268"/>
      <c r="C303" s="2">
        <v>3</v>
      </c>
      <c r="D303" s="2">
        <v>0.2</v>
      </c>
      <c r="E303" s="2">
        <v>5.8</v>
      </c>
      <c r="F303" s="2">
        <v>0.3</v>
      </c>
      <c r="G303" s="2">
        <v>238</v>
      </c>
      <c r="H303" s="2"/>
      <c r="I303" s="2">
        <v>240</v>
      </c>
      <c r="J303" s="2">
        <v>238</v>
      </c>
      <c r="K303" s="2">
        <v>238</v>
      </c>
      <c r="L303" s="2">
        <v>416</v>
      </c>
      <c r="M303" s="2">
        <v>419</v>
      </c>
      <c r="N303" s="2">
        <v>417</v>
      </c>
      <c r="O303" s="271"/>
    </row>
    <row r="304" spans="1:15">
      <c r="A304" s="265"/>
      <c r="B304" s="268"/>
      <c r="C304" s="2">
        <v>4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71"/>
    </row>
    <row r="305" spans="1:15">
      <c r="A305" s="265"/>
      <c r="B305" s="268"/>
      <c r="C305" s="3" t="s">
        <v>17</v>
      </c>
      <c r="D305" s="3">
        <f>SUM(D301:D304)</f>
        <v>0.2</v>
      </c>
      <c r="E305" s="3">
        <f t="shared" ref="E305:F305" si="87">SUM(E301:E304)</f>
        <v>5.8</v>
      </c>
      <c r="F305" s="3">
        <f t="shared" si="87"/>
        <v>0.3</v>
      </c>
      <c r="G305" s="3"/>
      <c r="H305" s="3"/>
      <c r="I305" s="3">
        <f t="shared" ref="I305:N305" si="88">SUM(I301:I304)</f>
        <v>716</v>
      </c>
      <c r="J305" s="3">
        <f t="shared" si="88"/>
        <v>712</v>
      </c>
      <c r="K305" s="3">
        <f t="shared" si="88"/>
        <v>716</v>
      </c>
      <c r="L305" s="3">
        <f t="shared" si="88"/>
        <v>1250</v>
      </c>
      <c r="M305" s="3">
        <f t="shared" si="88"/>
        <v>1257</v>
      </c>
      <c r="N305" s="3">
        <f t="shared" si="88"/>
        <v>1253</v>
      </c>
      <c r="O305" s="271"/>
    </row>
    <row r="306" spans="1:15">
      <c r="A306" s="266"/>
      <c r="B306" s="269"/>
      <c r="C306" s="3" t="s">
        <v>18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72"/>
    </row>
    <row r="307" spans="1:15">
      <c r="A307" s="264" t="s">
        <v>67</v>
      </c>
      <c r="B307" s="267">
        <v>63</v>
      </c>
      <c r="C307" s="2">
        <v>1</v>
      </c>
      <c r="D307" s="2">
        <v>2.4</v>
      </c>
      <c r="E307" s="2">
        <v>0</v>
      </c>
      <c r="F307" s="2">
        <v>0</v>
      </c>
      <c r="G307" s="2">
        <v>229</v>
      </c>
      <c r="H307" s="2"/>
      <c r="I307" s="2">
        <v>229</v>
      </c>
      <c r="J307" s="2"/>
      <c r="K307" s="2"/>
      <c r="L307" s="2"/>
      <c r="M307" s="2"/>
      <c r="N307" s="2"/>
      <c r="O307" s="270">
        <v>42180</v>
      </c>
    </row>
    <row r="308" spans="1:15">
      <c r="A308" s="265"/>
      <c r="B308" s="268"/>
      <c r="C308" s="2">
        <v>2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71"/>
    </row>
    <row r="309" spans="1:15">
      <c r="A309" s="265"/>
      <c r="B309" s="268"/>
      <c r="C309" s="2">
        <v>3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71"/>
    </row>
    <row r="310" spans="1:15">
      <c r="A310" s="265"/>
      <c r="B310" s="268"/>
      <c r="C310" s="2">
        <v>4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71"/>
    </row>
    <row r="311" spans="1:15">
      <c r="A311" s="265"/>
      <c r="B311" s="268"/>
      <c r="C311" s="3" t="s">
        <v>17</v>
      </c>
      <c r="D311" s="3">
        <f>SUM(D307:D310)</f>
        <v>2.4</v>
      </c>
      <c r="E311" s="3">
        <f t="shared" ref="E311:F311" si="89">SUM(E307:E310)</f>
        <v>0</v>
      </c>
      <c r="F311" s="3">
        <f t="shared" si="89"/>
        <v>0</v>
      </c>
      <c r="G311" s="3"/>
      <c r="H311" s="3"/>
      <c r="I311" s="3">
        <f t="shared" ref="I311:N311" si="90">SUM(I307:I310)</f>
        <v>229</v>
      </c>
      <c r="J311" s="3">
        <f t="shared" si="90"/>
        <v>0</v>
      </c>
      <c r="K311" s="3">
        <f t="shared" si="90"/>
        <v>0</v>
      </c>
      <c r="L311" s="3">
        <f t="shared" si="90"/>
        <v>0</v>
      </c>
      <c r="M311" s="3">
        <f t="shared" si="90"/>
        <v>0</v>
      </c>
      <c r="N311" s="3">
        <f t="shared" si="90"/>
        <v>0</v>
      </c>
      <c r="O311" s="271"/>
    </row>
    <row r="312" spans="1:15">
      <c r="A312" s="266"/>
      <c r="B312" s="269"/>
      <c r="C312" s="3" t="s">
        <v>18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72"/>
    </row>
    <row r="313" spans="1:15" ht="15" customHeight="1">
      <c r="A313" s="264" t="s">
        <v>68</v>
      </c>
      <c r="B313" s="267">
        <v>100</v>
      </c>
      <c r="C313" s="2">
        <v>1</v>
      </c>
      <c r="D313" s="2">
        <v>3.8</v>
      </c>
      <c r="E313" s="2">
        <v>0.2</v>
      </c>
      <c r="F313" s="2">
        <v>4.5999999999999996</v>
      </c>
      <c r="G313" s="2">
        <v>222</v>
      </c>
      <c r="H313" s="2"/>
      <c r="I313" s="2">
        <v>222</v>
      </c>
      <c r="J313" s="2">
        <v>223</v>
      </c>
      <c r="K313" s="2">
        <v>224</v>
      </c>
      <c r="L313" s="2">
        <v>391</v>
      </c>
      <c r="M313" s="2">
        <v>389</v>
      </c>
      <c r="N313" s="2">
        <v>391</v>
      </c>
      <c r="O313" s="270">
        <v>42180</v>
      </c>
    </row>
    <row r="314" spans="1:15">
      <c r="A314" s="265"/>
      <c r="B314" s="268"/>
      <c r="C314" s="2">
        <v>2</v>
      </c>
      <c r="D314" s="2">
        <v>12.5</v>
      </c>
      <c r="E314" s="2">
        <v>5.0999999999999996</v>
      </c>
      <c r="F314" s="2">
        <v>12.5</v>
      </c>
      <c r="G314" s="2">
        <v>224</v>
      </c>
      <c r="H314" s="2"/>
      <c r="I314" s="2">
        <v>224</v>
      </c>
      <c r="J314" s="2">
        <v>226</v>
      </c>
      <c r="K314" s="2">
        <v>228</v>
      </c>
      <c r="L314" s="2">
        <v>389</v>
      </c>
      <c r="M314" s="2">
        <v>390</v>
      </c>
      <c r="N314" s="2">
        <v>391</v>
      </c>
      <c r="O314" s="271"/>
    </row>
    <row r="315" spans="1:15">
      <c r="A315" s="265"/>
      <c r="B315" s="268"/>
      <c r="C315" s="2">
        <v>3</v>
      </c>
      <c r="D315" s="2">
        <v>10</v>
      </c>
      <c r="E315" s="2">
        <v>15.9</v>
      </c>
      <c r="F315" s="2">
        <v>12.8</v>
      </c>
      <c r="G315" s="2">
        <v>223</v>
      </c>
      <c r="H315" s="2"/>
      <c r="I315" s="2">
        <v>223</v>
      </c>
      <c r="J315" s="2">
        <v>226</v>
      </c>
      <c r="K315" s="2">
        <v>229</v>
      </c>
      <c r="L315" s="2">
        <v>389</v>
      </c>
      <c r="M315" s="2">
        <v>391</v>
      </c>
      <c r="N315" s="2">
        <v>392</v>
      </c>
      <c r="O315" s="271"/>
    </row>
    <row r="316" spans="1:15">
      <c r="A316" s="265"/>
      <c r="B316" s="268"/>
      <c r="C316" s="2">
        <v>4</v>
      </c>
      <c r="D316" s="2">
        <v>2</v>
      </c>
      <c r="E316" s="2">
        <v>4.5999999999999996</v>
      </c>
      <c r="F316" s="2">
        <v>1.6</v>
      </c>
      <c r="G316" s="2">
        <v>223</v>
      </c>
      <c r="H316" s="2"/>
      <c r="I316" s="2">
        <v>223</v>
      </c>
      <c r="J316" s="2">
        <v>226</v>
      </c>
      <c r="K316" s="2">
        <v>229</v>
      </c>
      <c r="L316" s="2">
        <v>392</v>
      </c>
      <c r="M316" s="2">
        <v>392</v>
      </c>
      <c r="N316" s="2">
        <v>390</v>
      </c>
      <c r="O316" s="271"/>
    </row>
    <row r="317" spans="1:15">
      <c r="A317" s="265"/>
      <c r="B317" s="268"/>
      <c r="C317" s="3" t="s">
        <v>17</v>
      </c>
      <c r="D317" s="3">
        <f>SUM(D313:D316)</f>
        <v>28.3</v>
      </c>
      <c r="E317" s="3">
        <f t="shared" ref="E317:F317" si="91">SUM(E313:E316)</f>
        <v>25.799999999999997</v>
      </c>
      <c r="F317" s="3">
        <f t="shared" si="91"/>
        <v>31.500000000000004</v>
      </c>
      <c r="G317" s="3"/>
      <c r="H317" s="3"/>
      <c r="I317" s="3">
        <f t="shared" ref="I317:N317" si="92">SUM(I313:I316)</f>
        <v>892</v>
      </c>
      <c r="J317" s="3">
        <f t="shared" si="92"/>
        <v>901</v>
      </c>
      <c r="K317" s="3">
        <f t="shared" si="92"/>
        <v>910</v>
      </c>
      <c r="L317" s="3">
        <f t="shared" si="92"/>
        <v>1561</v>
      </c>
      <c r="M317" s="3">
        <f t="shared" si="92"/>
        <v>1562</v>
      </c>
      <c r="N317" s="3">
        <f t="shared" si="92"/>
        <v>1564</v>
      </c>
      <c r="O317" s="271"/>
    </row>
    <row r="318" spans="1:15">
      <c r="A318" s="266"/>
      <c r="B318" s="269"/>
      <c r="C318" s="3" t="s">
        <v>18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72"/>
    </row>
    <row r="323" spans="1:10" s="23" customFormat="1">
      <c r="A323" s="275"/>
      <c r="B323" s="275"/>
      <c r="C323" s="275"/>
      <c r="D323" s="275"/>
      <c r="E323" s="275"/>
      <c r="F323" s="275"/>
      <c r="G323" s="275"/>
      <c r="H323" s="276"/>
      <c r="I323" s="276"/>
      <c r="J323" s="276"/>
    </row>
    <row r="324" spans="1:10" s="23" customFormat="1">
      <c r="A324" s="275"/>
      <c r="B324" s="275"/>
      <c r="C324" s="275"/>
      <c r="D324" s="275"/>
    </row>
    <row r="325" spans="1:10" s="23" customFormat="1">
      <c r="A325" s="275"/>
      <c r="B325" s="275"/>
      <c r="C325" s="275"/>
      <c r="D325" s="275"/>
    </row>
    <row r="326" spans="1:10" s="23" customFormat="1">
      <c r="A326" s="275"/>
      <c r="B326" s="275"/>
      <c r="C326" s="275"/>
      <c r="D326" s="275"/>
    </row>
    <row r="327" spans="1:10" s="23" customFormat="1">
      <c r="A327" s="275"/>
      <c r="B327" s="275"/>
      <c r="C327" s="275"/>
      <c r="D327" s="275"/>
    </row>
    <row r="328" spans="1:10" s="23" customFormat="1">
      <c r="A328" s="275"/>
      <c r="B328" s="275"/>
      <c r="C328" s="275"/>
      <c r="D328" s="275"/>
    </row>
    <row r="329" spans="1:10" s="23" customFormat="1"/>
    <row r="330" spans="1:10" s="23" customFormat="1"/>
    <row r="331" spans="1:10" s="23" customFormat="1"/>
  </sheetData>
  <sheetProtection selectLockedCells="1" selectUnlockedCells="1"/>
  <mergeCells count="224">
    <mergeCell ref="A326:D326"/>
    <mergeCell ref="A327:D327"/>
    <mergeCell ref="A328:D328"/>
    <mergeCell ref="A323:D323"/>
    <mergeCell ref="E323:G323"/>
    <mergeCell ref="H323:J323"/>
    <mergeCell ref="A324:D324"/>
    <mergeCell ref="A325:D325"/>
    <mergeCell ref="A307:A312"/>
    <mergeCell ref="B307:B312"/>
    <mergeCell ref="O307:O312"/>
    <mergeCell ref="A313:A318"/>
    <mergeCell ref="B313:B318"/>
    <mergeCell ref="O313:O318"/>
    <mergeCell ref="L291:N291"/>
    <mergeCell ref="O291:O292"/>
    <mergeCell ref="A293:A300"/>
    <mergeCell ref="B293:B300"/>
    <mergeCell ref="O293:O300"/>
    <mergeCell ref="A301:A306"/>
    <mergeCell ref="B301:B306"/>
    <mergeCell ref="O301:O306"/>
    <mergeCell ref="A283:A290"/>
    <mergeCell ref="B283:B290"/>
    <mergeCell ref="O283:O290"/>
    <mergeCell ref="A291:A292"/>
    <mergeCell ref="B291:B292"/>
    <mergeCell ref="C291:C292"/>
    <mergeCell ref="D291:F291"/>
    <mergeCell ref="G291:G292"/>
    <mergeCell ref="H291:H292"/>
    <mergeCell ref="I291:K291"/>
    <mergeCell ref="A271:A276"/>
    <mergeCell ref="B271:B276"/>
    <mergeCell ref="O271:O276"/>
    <mergeCell ref="A277:A282"/>
    <mergeCell ref="B277:B282"/>
    <mergeCell ref="O277:O282"/>
    <mergeCell ref="A261:A264"/>
    <mergeCell ref="B261:B264"/>
    <mergeCell ref="O261:O264"/>
    <mergeCell ref="A265:A270"/>
    <mergeCell ref="B265:B270"/>
    <mergeCell ref="O265:O270"/>
    <mergeCell ref="A251:A256"/>
    <mergeCell ref="B251:B256"/>
    <mergeCell ref="O251:O256"/>
    <mergeCell ref="A257:A260"/>
    <mergeCell ref="B257:B260"/>
    <mergeCell ref="O257:O260"/>
    <mergeCell ref="I243:K243"/>
    <mergeCell ref="L243:N243"/>
    <mergeCell ref="O243:O244"/>
    <mergeCell ref="A245:A250"/>
    <mergeCell ref="B245:B250"/>
    <mergeCell ref="O245:O250"/>
    <mergeCell ref="A243:A244"/>
    <mergeCell ref="B243:B244"/>
    <mergeCell ref="C243:C244"/>
    <mergeCell ref="D243:F243"/>
    <mergeCell ref="G243:G244"/>
    <mergeCell ref="H243:H244"/>
    <mergeCell ref="A230:A236"/>
    <mergeCell ref="B230:B236"/>
    <mergeCell ref="O230:O236"/>
    <mergeCell ref="A237:A242"/>
    <mergeCell ref="B237:B242"/>
    <mergeCell ref="O237:O242"/>
    <mergeCell ref="A218:A223"/>
    <mergeCell ref="B218:B223"/>
    <mergeCell ref="O218:O223"/>
    <mergeCell ref="A224:A229"/>
    <mergeCell ref="B224:B229"/>
    <mergeCell ref="O224:O229"/>
    <mergeCell ref="A206:A211"/>
    <mergeCell ref="B206:B211"/>
    <mergeCell ref="O206:O211"/>
    <mergeCell ref="A212:A217"/>
    <mergeCell ref="B212:B217"/>
    <mergeCell ref="O212:O217"/>
    <mergeCell ref="L194:N194"/>
    <mergeCell ref="O194:O195"/>
    <mergeCell ref="A196:A200"/>
    <mergeCell ref="B196:B200"/>
    <mergeCell ref="O196:O200"/>
    <mergeCell ref="A201:A205"/>
    <mergeCell ref="B201:B205"/>
    <mergeCell ref="O201:O205"/>
    <mergeCell ref="A189:A193"/>
    <mergeCell ref="B189:B193"/>
    <mergeCell ref="O189:O193"/>
    <mergeCell ref="A194:A195"/>
    <mergeCell ref="B194:B195"/>
    <mergeCell ref="C194:C195"/>
    <mergeCell ref="D194:F194"/>
    <mergeCell ref="G194:G195"/>
    <mergeCell ref="H194:H195"/>
    <mergeCell ref="I194:K194"/>
    <mergeCell ref="A177:A182"/>
    <mergeCell ref="B177:B182"/>
    <mergeCell ref="O177:O182"/>
    <mergeCell ref="A183:A188"/>
    <mergeCell ref="B183:B188"/>
    <mergeCell ref="O183:O188"/>
    <mergeCell ref="A153:A164"/>
    <mergeCell ref="B153:B164"/>
    <mergeCell ref="O153:O164"/>
    <mergeCell ref="A165:A176"/>
    <mergeCell ref="B165:B176"/>
    <mergeCell ref="O165:O176"/>
    <mergeCell ref="I145:K145"/>
    <mergeCell ref="L145:N145"/>
    <mergeCell ref="O145:O146"/>
    <mergeCell ref="A147:A152"/>
    <mergeCell ref="B147:B152"/>
    <mergeCell ref="O147:O152"/>
    <mergeCell ref="A145:A146"/>
    <mergeCell ref="B145:B146"/>
    <mergeCell ref="C145:C146"/>
    <mergeCell ref="D145:F145"/>
    <mergeCell ref="G145:G146"/>
    <mergeCell ref="H145:H146"/>
    <mergeCell ref="A131:A136"/>
    <mergeCell ref="B131:B136"/>
    <mergeCell ref="O131:O136"/>
    <mergeCell ref="A137:A142"/>
    <mergeCell ref="B137:B142"/>
    <mergeCell ref="O137:O142"/>
    <mergeCell ref="A120:A125"/>
    <mergeCell ref="B120:B125"/>
    <mergeCell ref="O120:O125"/>
    <mergeCell ref="A126:A130"/>
    <mergeCell ref="B126:B130"/>
    <mergeCell ref="O126:O130"/>
    <mergeCell ref="A109:A114"/>
    <mergeCell ref="B109:B114"/>
    <mergeCell ref="O109:O114"/>
    <mergeCell ref="A115:A119"/>
    <mergeCell ref="B115:B119"/>
    <mergeCell ref="O115:O119"/>
    <mergeCell ref="L97:N97"/>
    <mergeCell ref="O97:O98"/>
    <mergeCell ref="A99:A103"/>
    <mergeCell ref="B99:B103"/>
    <mergeCell ref="O99:O103"/>
    <mergeCell ref="A104:A108"/>
    <mergeCell ref="B104:B108"/>
    <mergeCell ref="O104:O108"/>
    <mergeCell ref="A90:A94"/>
    <mergeCell ref="B90:B94"/>
    <mergeCell ref="O90:O94"/>
    <mergeCell ref="A97:A98"/>
    <mergeCell ref="B97:B98"/>
    <mergeCell ref="C97:C98"/>
    <mergeCell ref="D97:F97"/>
    <mergeCell ref="G97:G98"/>
    <mergeCell ref="H97:H98"/>
    <mergeCell ref="I97:K97"/>
    <mergeCell ref="A77:A82"/>
    <mergeCell ref="B77:B82"/>
    <mergeCell ref="O77:O82"/>
    <mergeCell ref="A83:A89"/>
    <mergeCell ref="B83:B89"/>
    <mergeCell ref="O83:O89"/>
    <mergeCell ref="A67:A71"/>
    <mergeCell ref="B67:B71"/>
    <mergeCell ref="O67:O71"/>
    <mergeCell ref="A72:A76"/>
    <mergeCell ref="B72:B76"/>
    <mergeCell ref="O72:O76"/>
    <mergeCell ref="A56:A60"/>
    <mergeCell ref="B56:B60"/>
    <mergeCell ref="O56:O60"/>
    <mergeCell ref="A61:A66"/>
    <mergeCell ref="B61:B66"/>
    <mergeCell ref="O61:O66"/>
    <mergeCell ref="I49:K49"/>
    <mergeCell ref="L49:N49"/>
    <mergeCell ref="O49:O50"/>
    <mergeCell ref="A51:A55"/>
    <mergeCell ref="B51:B55"/>
    <mergeCell ref="O51:O55"/>
    <mergeCell ref="A49:A50"/>
    <mergeCell ref="B49:B50"/>
    <mergeCell ref="C49:C50"/>
    <mergeCell ref="D49:F49"/>
    <mergeCell ref="G49:G50"/>
    <mergeCell ref="H49:H50"/>
    <mergeCell ref="A39:A43"/>
    <mergeCell ref="B39:B43"/>
    <mergeCell ref="O39:O43"/>
    <mergeCell ref="A44:A48"/>
    <mergeCell ref="B44:B48"/>
    <mergeCell ref="O44:O48"/>
    <mergeCell ref="A29:A33"/>
    <mergeCell ref="B29:B33"/>
    <mergeCell ref="O29:O33"/>
    <mergeCell ref="A34:A38"/>
    <mergeCell ref="B34:B38"/>
    <mergeCell ref="O34:O38"/>
    <mergeCell ref="A19:A23"/>
    <mergeCell ref="B19:B23"/>
    <mergeCell ref="O19:O23"/>
    <mergeCell ref="A24:A28"/>
    <mergeCell ref="B24:B28"/>
    <mergeCell ref="O24:O28"/>
    <mergeCell ref="A9:A13"/>
    <mergeCell ref="B9:B13"/>
    <mergeCell ref="O9:O13"/>
    <mergeCell ref="A14:A18"/>
    <mergeCell ref="B14:B18"/>
    <mergeCell ref="O14:O18"/>
    <mergeCell ref="I2:K2"/>
    <mergeCell ref="L2:N2"/>
    <mergeCell ref="O2:O3"/>
    <mergeCell ref="A4:A8"/>
    <mergeCell ref="B4:B8"/>
    <mergeCell ref="O4:O8"/>
    <mergeCell ref="A2:A3"/>
    <mergeCell ref="B2:B3"/>
    <mergeCell ref="C2:C3"/>
    <mergeCell ref="D2:F2"/>
    <mergeCell ref="G2:G3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1"/>
  <sheetViews>
    <sheetView workbookViewId="0">
      <selection sqref="A1:F1"/>
    </sheetView>
  </sheetViews>
  <sheetFormatPr defaultRowHeight="15"/>
  <cols>
    <col min="15" max="15" width="21.28515625" customWidth="1"/>
  </cols>
  <sheetData>
    <row r="1" spans="1:15" ht="15.75">
      <c r="A1" s="277" t="s">
        <v>404</v>
      </c>
      <c r="B1" s="277"/>
      <c r="C1" s="277"/>
      <c r="D1" s="277"/>
      <c r="E1" s="277"/>
      <c r="F1" s="277"/>
    </row>
    <row r="2" spans="1:15" ht="15.75">
      <c r="A2" s="253"/>
    </row>
    <row r="3" spans="1:15" ht="16.5" thickBot="1">
      <c r="A3" s="7"/>
    </row>
    <row r="4" spans="1:15" ht="50.25" customHeight="1" thickTop="1" thickBot="1">
      <c r="A4" s="303" t="s">
        <v>70</v>
      </c>
      <c r="B4" s="305" t="s">
        <v>71</v>
      </c>
      <c r="C4" s="305" t="s">
        <v>72</v>
      </c>
      <c r="D4" s="286" t="s">
        <v>73</v>
      </c>
      <c r="E4" s="287"/>
      <c r="F4" s="288"/>
      <c r="G4" s="305" t="s">
        <v>74</v>
      </c>
      <c r="H4" s="305" t="s">
        <v>75</v>
      </c>
      <c r="I4" s="286" t="s">
        <v>76</v>
      </c>
      <c r="J4" s="287"/>
      <c r="K4" s="288"/>
      <c r="L4" s="286" t="s">
        <v>77</v>
      </c>
      <c r="M4" s="287"/>
      <c r="N4" s="288"/>
      <c r="O4" s="289" t="s">
        <v>78</v>
      </c>
    </row>
    <row r="5" spans="1:15" ht="16.5" thickBot="1">
      <c r="A5" s="304"/>
      <c r="B5" s="306"/>
      <c r="C5" s="306"/>
      <c r="D5" s="8" t="s">
        <v>10</v>
      </c>
      <c r="E5" s="8" t="s">
        <v>11</v>
      </c>
      <c r="F5" s="8" t="s">
        <v>12</v>
      </c>
      <c r="G5" s="306"/>
      <c r="H5" s="306"/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290"/>
    </row>
    <row r="6" spans="1:15" ht="17.25" thickTop="1" thickBot="1">
      <c r="A6" s="291" t="s">
        <v>79</v>
      </c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3"/>
    </row>
    <row r="7" spans="1:15" ht="16.5" thickBot="1">
      <c r="A7" s="9">
        <v>2</v>
      </c>
      <c r="B7" s="10">
        <v>1600</v>
      </c>
      <c r="C7" s="11">
        <v>41760</v>
      </c>
      <c r="D7" s="12">
        <v>0</v>
      </c>
      <c r="E7" s="12">
        <v>0</v>
      </c>
      <c r="F7" s="12">
        <v>0</v>
      </c>
      <c r="G7" s="12">
        <v>0</v>
      </c>
      <c r="H7" s="12">
        <v>3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 t="s">
        <v>80</v>
      </c>
    </row>
    <row r="8" spans="1:15" ht="16.5" thickBot="1">
      <c r="A8" s="294"/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6"/>
    </row>
    <row r="9" spans="1:15" ht="16.5" thickBot="1">
      <c r="A9" s="297">
        <v>3</v>
      </c>
      <c r="B9" s="300">
        <v>1000</v>
      </c>
      <c r="C9" s="14">
        <v>1</v>
      </c>
      <c r="D9" s="14">
        <v>450</v>
      </c>
      <c r="E9" s="14">
        <v>450</v>
      </c>
      <c r="F9" s="14">
        <v>450</v>
      </c>
      <c r="G9" s="14">
        <v>220</v>
      </c>
      <c r="H9" s="278">
        <v>3</v>
      </c>
      <c r="I9" s="278">
        <v>225</v>
      </c>
      <c r="J9" s="278">
        <v>225</v>
      </c>
      <c r="K9" s="278">
        <v>225</v>
      </c>
      <c r="L9" s="278">
        <v>388</v>
      </c>
      <c r="M9" s="278">
        <v>388</v>
      </c>
      <c r="N9" s="278">
        <v>388</v>
      </c>
      <c r="O9" s="252">
        <v>42177</v>
      </c>
    </row>
    <row r="10" spans="1:15" ht="16.5" thickBot="1">
      <c r="A10" s="298"/>
      <c r="B10" s="301"/>
      <c r="C10" s="14">
        <v>2</v>
      </c>
      <c r="D10" s="14">
        <v>44</v>
      </c>
      <c r="E10" s="14">
        <v>50</v>
      </c>
      <c r="F10" s="14">
        <v>30</v>
      </c>
      <c r="G10" s="14">
        <v>225</v>
      </c>
      <c r="H10" s="279"/>
      <c r="I10" s="279"/>
      <c r="J10" s="279"/>
      <c r="K10" s="279"/>
      <c r="L10" s="279"/>
      <c r="M10" s="279"/>
      <c r="N10" s="279"/>
      <c r="O10" s="15"/>
    </row>
    <row r="11" spans="1:15" ht="16.5" thickBot="1">
      <c r="A11" s="298"/>
      <c r="B11" s="301"/>
      <c r="C11" s="14">
        <v>3</v>
      </c>
      <c r="D11" s="14">
        <v>240</v>
      </c>
      <c r="E11" s="14">
        <v>250</v>
      </c>
      <c r="F11" s="14">
        <v>250</v>
      </c>
      <c r="G11" s="14">
        <v>220</v>
      </c>
      <c r="H11" s="279"/>
      <c r="I11" s="279"/>
      <c r="J11" s="279"/>
      <c r="K11" s="279"/>
      <c r="L11" s="279"/>
      <c r="M11" s="279"/>
      <c r="N11" s="279"/>
      <c r="O11" s="15" t="s">
        <v>81</v>
      </c>
    </row>
    <row r="12" spans="1:15" ht="16.5" thickBot="1">
      <c r="A12" s="298"/>
      <c r="B12" s="301"/>
      <c r="C12" s="14">
        <v>4</v>
      </c>
      <c r="D12" s="14">
        <v>100</v>
      </c>
      <c r="E12" s="14">
        <v>90</v>
      </c>
      <c r="F12" s="14">
        <v>80</v>
      </c>
      <c r="G12" s="14">
        <v>222</v>
      </c>
      <c r="H12" s="279"/>
      <c r="I12" s="279"/>
      <c r="J12" s="279"/>
      <c r="K12" s="279"/>
      <c r="L12" s="279"/>
      <c r="M12" s="279"/>
      <c r="N12" s="279"/>
      <c r="O12" s="16"/>
    </row>
    <row r="13" spans="1:15" ht="16.5" thickBot="1">
      <c r="A13" s="298"/>
      <c r="B13" s="302"/>
      <c r="C13" s="14">
        <v>5</v>
      </c>
      <c r="D13" s="14">
        <v>560</v>
      </c>
      <c r="E13" s="14">
        <v>560</v>
      </c>
      <c r="F13" s="14">
        <v>560</v>
      </c>
      <c r="G13" s="14">
        <v>219</v>
      </c>
      <c r="H13" s="279"/>
      <c r="I13" s="279"/>
      <c r="J13" s="279"/>
      <c r="K13" s="279"/>
      <c r="L13" s="279"/>
      <c r="M13" s="279"/>
      <c r="N13" s="279"/>
      <c r="O13" s="16"/>
    </row>
    <row r="14" spans="1:15" ht="16.5" thickBot="1">
      <c r="A14" s="299"/>
      <c r="B14" s="281" t="s">
        <v>82</v>
      </c>
      <c r="C14" s="282"/>
      <c r="D14" s="54">
        <v>1394</v>
      </c>
      <c r="E14" s="54">
        <v>1400</v>
      </c>
      <c r="F14" s="54">
        <v>1370</v>
      </c>
      <c r="G14" s="18"/>
      <c r="H14" s="280"/>
      <c r="I14" s="280"/>
      <c r="J14" s="280"/>
      <c r="K14" s="280"/>
      <c r="L14" s="280"/>
      <c r="M14" s="280"/>
      <c r="N14" s="280"/>
      <c r="O14" s="17"/>
    </row>
    <row r="15" spans="1:15" ht="16.5" thickBot="1">
      <c r="A15" s="283" t="s">
        <v>457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5"/>
    </row>
    <row r="16" spans="1:15" ht="16.5" thickBot="1">
      <c r="A16" s="297">
        <v>4</v>
      </c>
      <c r="B16" s="300">
        <v>1000</v>
      </c>
      <c r="C16" s="12">
        <v>1</v>
      </c>
      <c r="D16" s="12">
        <v>530</v>
      </c>
      <c r="E16" s="12">
        <v>520</v>
      </c>
      <c r="F16" s="12">
        <v>550</v>
      </c>
      <c r="G16" s="12">
        <v>219</v>
      </c>
      <c r="H16" s="278">
        <v>3</v>
      </c>
      <c r="I16" s="278">
        <v>228</v>
      </c>
      <c r="J16" s="278">
        <v>228</v>
      </c>
      <c r="K16" s="278">
        <v>228</v>
      </c>
      <c r="L16" s="278">
        <v>390</v>
      </c>
      <c r="M16" s="278">
        <v>390</v>
      </c>
      <c r="N16" s="278">
        <v>390</v>
      </c>
      <c r="O16" s="252">
        <v>42177</v>
      </c>
    </row>
    <row r="17" spans="1:15" ht="16.5" thickBot="1">
      <c r="A17" s="298"/>
      <c r="B17" s="302"/>
      <c r="C17" s="12">
        <v>2</v>
      </c>
      <c r="D17" s="12">
        <v>150</v>
      </c>
      <c r="E17" s="12">
        <v>144</v>
      </c>
      <c r="F17" s="12">
        <v>210</v>
      </c>
      <c r="G17" s="12">
        <v>225</v>
      </c>
      <c r="H17" s="279"/>
      <c r="I17" s="279"/>
      <c r="J17" s="279"/>
      <c r="K17" s="279"/>
      <c r="L17" s="279"/>
      <c r="M17" s="279"/>
      <c r="N17" s="279"/>
      <c r="O17" s="15"/>
    </row>
    <row r="18" spans="1:15" ht="16.5" thickBot="1">
      <c r="A18" s="299"/>
      <c r="B18" s="281" t="s">
        <v>82</v>
      </c>
      <c r="C18" s="282"/>
      <c r="D18" s="55">
        <v>680</v>
      </c>
      <c r="E18" s="55">
        <v>664</v>
      </c>
      <c r="F18" s="55">
        <v>760</v>
      </c>
      <c r="G18" s="14"/>
      <c r="H18" s="280"/>
      <c r="I18" s="280"/>
      <c r="J18" s="280"/>
      <c r="K18" s="280"/>
      <c r="L18" s="280"/>
      <c r="M18" s="280"/>
      <c r="N18" s="280"/>
      <c r="O18" s="19" t="s">
        <v>83</v>
      </c>
    </row>
    <row r="19" spans="1:15" ht="16.5" thickBot="1">
      <c r="A19" s="307" t="s">
        <v>459</v>
      </c>
      <c r="B19" s="284"/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5"/>
    </row>
    <row r="20" spans="1:15" ht="16.5" thickBot="1">
      <c r="A20" s="297">
        <v>5</v>
      </c>
      <c r="B20" s="300">
        <v>1000</v>
      </c>
      <c r="C20" s="14">
        <v>1</v>
      </c>
      <c r="D20" s="14">
        <v>15</v>
      </c>
      <c r="E20" s="14">
        <v>10</v>
      </c>
      <c r="F20" s="14">
        <v>19</v>
      </c>
      <c r="G20" s="14">
        <v>229</v>
      </c>
      <c r="H20" s="278">
        <v>3</v>
      </c>
      <c r="I20" s="278">
        <v>230</v>
      </c>
      <c r="J20" s="278">
        <v>230</v>
      </c>
      <c r="K20" s="278">
        <v>231</v>
      </c>
      <c r="L20" s="278">
        <v>390</v>
      </c>
      <c r="M20" s="278">
        <v>390</v>
      </c>
      <c r="N20" s="278">
        <v>392</v>
      </c>
      <c r="O20" s="252">
        <v>42177</v>
      </c>
    </row>
    <row r="21" spans="1:15" ht="16.5" thickBot="1">
      <c r="A21" s="298"/>
      <c r="B21" s="301"/>
      <c r="C21" s="14">
        <v>2</v>
      </c>
      <c r="D21" s="14">
        <v>0</v>
      </c>
      <c r="E21" s="14">
        <v>0</v>
      </c>
      <c r="F21" s="14">
        <v>0</v>
      </c>
      <c r="G21" s="14">
        <v>230</v>
      </c>
      <c r="H21" s="279"/>
      <c r="I21" s="279"/>
      <c r="J21" s="279"/>
      <c r="K21" s="279"/>
      <c r="L21" s="279"/>
      <c r="M21" s="279"/>
      <c r="N21" s="279"/>
      <c r="O21" s="15"/>
    </row>
    <row r="22" spans="1:15" ht="16.5" thickBot="1">
      <c r="A22" s="298"/>
      <c r="B22" s="301"/>
      <c r="C22" s="14">
        <v>3</v>
      </c>
      <c r="D22" s="14">
        <v>650</v>
      </c>
      <c r="E22" s="14">
        <v>600</v>
      </c>
      <c r="F22" s="14">
        <v>610</v>
      </c>
      <c r="G22" s="14">
        <v>220</v>
      </c>
      <c r="H22" s="279"/>
      <c r="I22" s="279"/>
      <c r="J22" s="279"/>
      <c r="K22" s="279"/>
      <c r="L22" s="279"/>
      <c r="M22" s="279"/>
      <c r="N22" s="279"/>
      <c r="O22" s="15" t="s">
        <v>83</v>
      </c>
    </row>
    <row r="23" spans="1:15" ht="16.5" thickBot="1">
      <c r="A23" s="298"/>
      <c r="B23" s="301"/>
      <c r="C23" s="14">
        <v>4</v>
      </c>
      <c r="D23" s="14">
        <v>5</v>
      </c>
      <c r="E23" s="14">
        <v>15</v>
      </c>
      <c r="F23" s="14">
        <v>30</v>
      </c>
      <c r="G23" s="14">
        <v>229</v>
      </c>
      <c r="H23" s="279"/>
      <c r="I23" s="279"/>
      <c r="J23" s="279"/>
      <c r="K23" s="279"/>
      <c r="L23" s="279"/>
      <c r="M23" s="279"/>
      <c r="N23" s="279"/>
      <c r="O23" s="16"/>
    </row>
    <row r="24" spans="1:15" ht="16.5" thickBot="1">
      <c r="A24" s="298"/>
      <c r="B24" s="302"/>
      <c r="C24" s="14">
        <v>5</v>
      </c>
      <c r="D24" s="14">
        <v>28</v>
      </c>
      <c r="E24" s="14">
        <v>5</v>
      </c>
      <c r="F24" s="14">
        <v>5</v>
      </c>
      <c r="G24" s="14">
        <v>230</v>
      </c>
      <c r="H24" s="279"/>
      <c r="I24" s="279"/>
      <c r="J24" s="279"/>
      <c r="K24" s="279"/>
      <c r="L24" s="279"/>
      <c r="M24" s="279"/>
      <c r="N24" s="279"/>
      <c r="O24" s="16"/>
    </row>
    <row r="25" spans="1:15" ht="16.5" thickBot="1">
      <c r="A25" s="299"/>
      <c r="B25" s="281" t="s">
        <v>82</v>
      </c>
      <c r="C25" s="282"/>
      <c r="D25" s="55">
        <v>698</v>
      </c>
      <c r="E25" s="55">
        <v>630</v>
      </c>
      <c r="F25" s="55">
        <v>664</v>
      </c>
      <c r="G25" s="14"/>
      <c r="H25" s="280"/>
      <c r="I25" s="280"/>
      <c r="J25" s="280"/>
      <c r="K25" s="280"/>
      <c r="L25" s="280"/>
      <c r="M25" s="280"/>
      <c r="N25" s="280"/>
      <c r="O25" s="17"/>
    </row>
    <row r="26" spans="1:15" ht="16.5" thickBot="1">
      <c r="A26" s="307" t="s">
        <v>458</v>
      </c>
      <c r="B26" s="284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84"/>
      <c r="O26" s="285"/>
    </row>
    <row r="27" spans="1:15" ht="16.5" thickBot="1">
      <c r="A27" s="297">
        <v>6</v>
      </c>
      <c r="B27" s="310">
        <v>630</v>
      </c>
      <c r="C27" s="14">
        <v>1</v>
      </c>
      <c r="D27" s="14">
        <v>15</v>
      </c>
      <c r="E27" s="14">
        <v>0</v>
      </c>
      <c r="F27" s="14">
        <v>2</v>
      </c>
      <c r="G27" s="14">
        <v>228</v>
      </c>
      <c r="H27" s="278">
        <v>3</v>
      </c>
      <c r="I27" s="278">
        <v>230</v>
      </c>
      <c r="J27" s="278">
        <v>230</v>
      </c>
      <c r="K27" s="278">
        <v>230</v>
      </c>
      <c r="L27" s="278">
        <v>395</v>
      </c>
      <c r="M27" s="278">
        <v>395</v>
      </c>
      <c r="N27" s="278">
        <v>395</v>
      </c>
      <c r="O27" s="252">
        <v>42177</v>
      </c>
    </row>
    <row r="28" spans="1:15" ht="16.5" thickBot="1">
      <c r="A28" s="298"/>
      <c r="B28" s="311"/>
      <c r="C28" s="14">
        <v>2</v>
      </c>
      <c r="D28" s="14">
        <v>0</v>
      </c>
      <c r="E28" s="14">
        <v>0</v>
      </c>
      <c r="F28" s="14">
        <v>0</v>
      </c>
      <c r="G28" s="14">
        <v>225</v>
      </c>
      <c r="H28" s="279"/>
      <c r="I28" s="279"/>
      <c r="J28" s="279"/>
      <c r="K28" s="279"/>
      <c r="L28" s="279"/>
      <c r="M28" s="279"/>
      <c r="N28" s="279"/>
      <c r="O28" s="15"/>
    </row>
    <row r="29" spans="1:15" ht="16.5" thickBot="1">
      <c r="A29" s="298"/>
      <c r="B29" s="311"/>
      <c r="C29" s="14">
        <v>3</v>
      </c>
      <c r="D29" s="14">
        <v>0</v>
      </c>
      <c r="E29" s="14">
        <v>0</v>
      </c>
      <c r="F29" s="14">
        <v>0</v>
      </c>
      <c r="G29" s="14">
        <v>225</v>
      </c>
      <c r="H29" s="279"/>
      <c r="I29" s="279"/>
      <c r="J29" s="279"/>
      <c r="K29" s="279"/>
      <c r="L29" s="279"/>
      <c r="M29" s="279"/>
      <c r="N29" s="279"/>
      <c r="O29" s="15" t="s">
        <v>84</v>
      </c>
    </row>
    <row r="30" spans="1:15" ht="16.5" thickBot="1">
      <c r="A30" s="298"/>
      <c r="B30" s="311"/>
      <c r="C30" s="14">
        <v>4</v>
      </c>
      <c r="D30" s="14">
        <v>0</v>
      </c>
      <c r="E30" s="14">
        <v>0</v>
      </c>
      <c r="F30" s="14">
        <v>0</v>
      </c>
      <c r="G30" s="14">
        <v>225</v>
      </c>
      <c r="H30" s="279"/>
      <c r="I30" s="279"/>
      <c r="J30" s="279"/>
      <c r="K30" s="279"/>
      <c r="L30" s="279"/>
      <c r="M30" s="279"/>
      <c r="N30" s="279"/>
      <c r="O30" s="16"/>
    </row>
    <row r="31" spans="1:15" ht="16.5" thickBot="1">
      <c r="A31" s="298"/>
      <c r="B31" s="312"/>
      <c r="C31" s="14">
        <v>5</v>
      </c>
      <c r="D31" s="14">
        <v>40</v>
      </c>
      <c r="E31" s="14">
        <v>25</v>
      </c>
      <c r="F31" s="14">
        <v>32</v>
      </c>
      <c r="G31" s="14">
        <v>228</v>
      </c>
      <c r="H31" s="279"/>
      <c r="I31" s="279"/>
      <c r="J31" s="279"/>
      <c r="K31" s="279"/>
      <c r="L31" s="279"/>
      <c r="M31" s="279"/>
      <c r="N31" s="279"/>
      <c r="O31" s="16"/>
    </row>
    <row r="32" spans="1:15" ht="16.5" thickBot="1">
      <c r="A32" s="304"/>
      <c r="B32" s="308" t="s">
        <v>82</v>
      </c>
      <c r="C32" s="309"/>
      <c r="D32" s="56">
        <v>55</v>
      </c>
      <c r="E32" s="56">
        <v>25</v>
      </c>
      <c r="F32" s="56">
        <v>34</v>
      </c>
      <c r="G32" s="8"/>
      <c r="H32" s="306"/>
      <c r="I32" s="306"/>
      <c r="J32" s="306"/>
      <c r="K32" s="306"/>
      <c r="L32" s="306"/>
      <c r="M32" s="306"/>
      <c r="N32" s="306"/>
      <c r="O32" s="20"/>
    </row>
    <row r="33" spans="1:15" ht="17.25" thickTop="1" thickBot="1">
      <c r="A33" s="205"/>
      <c r="B33" s="206"/>
      <c r="C33" s="206"/>
      <c r="D33" s="207"/>
      <c r="E33" s="313" t="s">
        <v>460</v>
      </c>
      <c r="F33" s="314"/>
      <c r="G33" s="206"/>
      <c r="H33" s="208"/>
      <c r="I33" s="208"/>
      <c r="J33" s="208"/>
      <c r="K33" s="208"/>
      <c r="L33" s="208"/>
      <c r="M33" s="208"/>
      <c r="N33" s="208"/>
      <c r="O33" s="16"/>
    </row>
    <row r="34" spans="1:15" ht="17.25" thickTop="1" thickBot="1">
      <c r="A34" s="291" t="s">
        <v>85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3"/>
    </row>
    <row r="35" spans="1:15" ht="15.75">
      <c r="A35" s="297">
        <v>2105</v>
      </c>
      <c r="B35" s="278">
        <v>250</v>
      </c>
      <c r="C35" s="278">
        <v>1</v>
      </c>
      <c r="D35" s="278">
        <v>8</v>
      </c>
      <c r="E35" s="278">
        <v>9</v>
      </c>
      <c r="F35" s="278">
        <v>3</v>
      </c>
      <c r="G35" s="278">
        <v>242</v>
      </c>
      <c r="H35" s="278">
        <v>3</v>
      </c>
      <c r="I35" s="278">
        <v>245</v>
      </c>
      <c r="J35" s="278">
        <v>250</v>
      </c>
      <c r="K35" s="278">
        <v>246</v>
      </c>
      <c r="L35" s="278">
        <v>434</v>
      </c>
      <c r="M35" s="278">
        <v>435</v>
      </c>
      <c r="N35" s="278">
        <v>433</v>
      </c>
      <c r="O35" s="252">
        <v>42177</v>
      </c>
    </row>
    <row r="36" spans="1:15" ht="15.75">
      <c r="A36" s="298"/>
      <c r="B36" s="279"/>
      <c r="C36" s="279"/>
      <c r="D36" s="279"/>
      <c r="E36" s="279"/>
      <c r="F36" s="279"/>
      <c r="G36" s="279"/>
      <c r="H36" s="279"/>
      <c r="I36" s="279"/>
      <c r="J36" s="279"/>
      <c r="K36" s="279"/>
      <c r="L36" s="279"/>
      <c r="M36" s="279"/>
      <c r="N36" s="279"/>
      <c r="O36" s="15"/>
    </row>
    <row r="37" spans="1:15" ht="16.5" thickBot="1">
      <c r="A37" s="299"/>
      <c r="B37" s="280"/>
      <c r="C37" s="280"/>
      <c r="D37" s="280"/>
      <c r="E37" s="280"/>
      <c r="F37" s="280"/>
      <c r="G37" s="280"/>
      <c r="H37" s="280"/>
      <c r="I37" s="280"/>
      <c r="J37" s="280"/>
      <c r="K37" s="280"/>
      <c r="L37" s="280"/>
      <c r="M37" s="280"/>
      <c r="N37" s="280"/>
      <c r="O37" s="13" t="s">
        <v>86</v>
      </c>
    </row>
    <row r="38" spans="1:15" ht="16.5" thickBot="1">
      <c r="A38" s="294"/>
      <c r="B38" s="295"/>
      <c r="C38" s="295"/>
      <c r="D38" s="295"/>
      <c r="E38" s="295"/>
      <c r="F38" s="295"/>
      <c r="G38" s="295"/>
      <c r="H38" s="295"/>
      <c r="I38" s="295"/>
      <c r="J38" s="295"/>
      <c r="K38" s="295"/>
      <c r="L38" s="295"/>
      <c r="M38" s="295"/>
      <c r="N38" s="295"/>
      <c r="O38" s="296"/>
    </row>
    <row r="39" spans="1:15" ht="16.5" thickBot="1">
      <c r="A39" s="297">
        <v>2439</v>
      </c>
      <c r="B39" s="278">
        <v>160</v>
      </c>
      <c r="C39" s="14">
        <v>1</v>
      </c>
      <c r="D39" s="14">
        <v>0.5</v>
      </c>
      <c r="E39" s="14">
        <v>4</v>
      </c>
      <c r="F39" s="14">
        <v>4</v>
      </c>
      <c r="G39" s="14">
        <v>241</v>
      </c>
      <c r="H39" s="278">
        <v>3</v>
      </c>
      <c r="I39" s="278">
        <v>250</v>
      </c>
      <c r="J39" s="278">
        <v>245</v>
      </c>
      <c r="K39" s="278">
        <v>247</v>
      </c>
      <c r="L39" s="278">
        <v>434</v>
      </c>
      <c r="M39" s="278">
        <v>435</v>
      </c>
      <c r="N39" s="278">
        <v>432</v>
      </c>
      <c r="O39" s="252">
        <v>42177</v>
      </c>
    </row>
    <row r="40" spans="1:15" ht="16.5" thickBot="1">
      <c r="A40" s="298"/>
      <c r="B40" s="279"/>
      <c r="C40" s="14">
        <v>2</v>
      </c>
      <c r="D40" s="14">
        <v>2.5</v>
      </c>
      <c r="E40" s="14">
        <v>8</v>
      </c>
      <c r="F40" s="14">
        <v>4</v>
      </c>
      <c r="G40" s="14">
        <v>240</v>
      </c>
      <c r="H40" s="279"/>
      <c r="I40" s="279"/>
      <c r="J40" s="279"/>
      <c r="K40" s="279"/>
      <c r="L40" s="279"/>
      <c r="M40" s="279"/>
      <c r="N40" s="279"/>
      <c r="O40" s="15"/>
    </row>
    <row r="41" spans="1:15" ht="16.5" thickBot="1">
      <c r="A41" s="298"/>
      <c r="B41" s="280"/>
      <c r="C41" s="14">
        <v>3</v>
      </c>
      <c r="D41" s="14">
        <v>3</v>
      </c>
      <c r="E41" s="14">
        <v>5</v>
      </c>
      <c r="F41" s="14">
        <v>13</v>
      </c>
      <c r="G41" s="14">
        <v>241</v>
      </c>
      <c r="H41" s="279"/>
      <c r="I41" s="279"/>
      <c r="J41" s="279"/>
      <c r="K41" s="279"/>
      <c r="L41" s="279"/>
      <c r="M41" s="279"/>
      <c r="N41" s="279"/>
      <c r="O41" s="15" t="s">
        <v>87</v>
      </c>
    </row>
    <row r="42" spans="1:15" ht="16.5" thickBot="1">
      <c r="A42" s="299"/>
      <c r="B42" s="281" t="s">
        <v>82</v>
      </c>
      <c r="C42" s="282"/>
      <c r="D42" s="55">
        <v>6</v>
      </c>
      <c r="E42" s="55">
        <v>17</v>
      </c>
      <c r="F42" s="55">
        <v>21</v>
      </c>
      <c r="G42" s="14"/>
      <c r="H42" s="280"/>
      <c r="I42" s="280"/>
      <c r="J42" s="280"/>
      <c r="K42" s="280"/>
      <c r="L42" s="280"/>
      <c r="M42" s="280"/>
      <c r="N42" s="280"/>
      <c r="O42" s="17"/>
    </row>
    <row r="43" spans="1:15" ht="16.5" thickBot="1">
      <c r="A43" s="182"/>
      <c r="B43" s="180"/>
      <c r="C43" s="180"/>
      <c r="D43" s="209"/>
      <c r="E43" s="315" t="s">
        <v>461</v>
      </c>
      <c r="F43" s="316"/>
      <c r="G43" s="210"/>
      <c r="H43" s="183"/>
      <c r="I43" s="183"/>
      <c r="J43" s="183"/>
      <c r="K43" s="183"/>
      <c r="L43" s="183"/>
      <c r="M43" s="183"/>
      <c r="N43" s="183"/>
      <c r="O43" s="17"/>
    </row>
    <row r="44" spans="1:15" ht="16.5" thickBot="1">
      <c r="A44" s="294"/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6"/>
    </row>
    <row r="45" spans="1:15" ht="16.5" thickBot="1">
      <c r="A45" s="297">
        <v>2116</v>
      </c>
      <c r="B45" s="278">
        <v>100</v>
      </c>
      <c r="C45" s="14">
        <v>1</v>
      </c>
      <c r="D45" s="14">
        <v>16</v>
      </c>
      <c r="E45" s="14">
        <v>4</v>
      </c>
      <c r="F45" s="14">
        <v>9</v>
      </c>
      <c r="G45" s="14">
        <v>241</v>
      </c>
      <c r="H45" s="278">
        <v>3</v>
      </c>
      <c r="I45" s="278">
        <v>248</v>
      </c>
      <c r="J45" s="278">
        <v>247</v>
      </c>
      <c r="K45" s="278">
        <v>249</v>
      </c>
      <c r="L45" s="278">
        <v>435</v>
      </c>
      <c r="M45" s="278">
        <v>433</v>
      </c>
      <c r="N45" s="278">
        <v>434</v>
      </c>
      <c r="O45" s="252">
        <v>42177</v>
      </c>
    </row>
    <row r="46" spans="1:15" ht="16.5" thickBot="1">
      <c r="A46" s="298"/>
      <c r="B46" s="280"/>
      <c r="C46" s="14">
        <v>2</v>
      </c>
      <c r="D46" s="14">
        <v>2</v>
      </c>
      <c r="E46" s="14">
        <v>5</v>
      </c>
      <c r="F46" s="14">
        <v>6</v>
      </c>
      <c r="G46" s="14">
        <v>242</v>
      </c>
      <c r="H46" s="279"/>
      <c r="I46" s="279"/>
      <c r="J46" s="279"/>
      <c r="K46" s="279"/>
      <c r="L46" s="279"/>
      <c r="M46" s="279"/>
      <c r="N46" s="279"/>
      <c r="O46" s="15"/>
    </row>
    <row r="47" spans="1:15" ht="16.5" thickBot="1">
      <c r="A47" s="299"/>
      <c r="B47" s="281" t="s">
        <v>82</v>
      </c>
      <c r="C47" s="282"/>
      <c r="D47" s="55">
        <v>18</v>
      </c>
      <c r="E47" s="55">
        <v>8</v>
      </c>
      <c r="F47" s="55">
        <v>15</v>
      </c>
      <c r="G47" s="14"/>
      <c r="H47" s="280"/>
      <c r="I47" s="280"/>
      <c r="J47" s="280"/>
      <c r="K47" s="280"/>
      <c r="L47" s="280"/>
      <c r="M47" s="280"/>
      <c r="N47" s="280"/>
      <c r="O47" s="19" t="s">
        <v>88</v>
      </c>
    </row>
    <row r="48" spans="1:15" ht="16.5" thickBot="1">
      <c r="A48" s="182"/>
      <c r="B48" s="180"/>
      <c r="C48" s="180"/>
      <c r="D48" s="209"/>
      <c r="E48" s="315" t="s">
        <v>462</v>
      </c>
      <c r="F48" s="316"/>
      <c r="G48" s="210"/>
      <c r="H48" s="183"/>
      <c r="I48" s="183"/>
      <c r="J48" s="183"/>
      <c r="K48" s="183"/>
      <c r="L48" s="183"/>
      <c r="M48" s="183"/>
      <c r="N48" s="183"/>
      <c r="O48" s="184"/>
    </row>
    <row r="49" spans="1:15" ht="16.5" thickBot="1">
      <c r="A49" s="294"/>
      <c r="B49" s="295"/>
      <c r="C49" s="295"/>
      <c r="D49" s="295"/>
      <c r="E49" s="295"/>
      <c r="F49" s="295"/>
      <c r="G49" s="295"/>
      <c r="H49" s="295"/>
      <c r="I49" s="295"/>
      <c r="J49" s="295"/>
      <c r="K49" s="295"/>
      <c r="L49" s="295"/>
      <c r="M49" s="295"/>
      <c r="N49" s="295"/>
      <c r="O49" s="296"/>
    </row>
    <row r="50" spans="1:15" ht="15.75">
      <c r="A50" s="297">
        <v>2326</v>
      </c>
      <c r="B50" s="278">
        <v>100</v>
      </c>
      <c r="C50" s="278">
        <v>1</v>
      </c>
      <c r="D50" s="278">
        <v>5</v>
      </c>
      <c r="E50" s="278">
        <v>1</v>
      </c>
      <c r="F50" s="278">
        <v>1</v>
      </c>
      <c r="G50" s="278">
        <v>245</v>
      </c>
      <c r="H50" s="278">
        <v>3</v>
      </c>
      <c r="I50" s="278">
        <v>248</v>
      </c>
      <c r="J50" s="278">
        <v>248</v>
      </c>
      <c r="K50" s="278">
        <v>242</v>
      </c>
      <c r="L50" s="278">
        <v>435</v>
      </c>
      <c r="M50" s="278">
        <v>436</v>
      </c>
      <c r="N50" s="278">
        <v>434</v>
      </c>
      <c r="O50" s="252">
        <v>42177</v>
      </c>
    </row>
    <row r="51" spans="1:15" ht="15.75">
      <c r="A51" s="298"/>
      <c r="B51" s="279"/>
      <c r="C51" s="279"/>
      <c r="D51" s="279"/>
      <c r="E51" s="279"/>
      <c r="F51" s="279"/>
      <c r="G51" s="279"/>
      <c r="H51" s="279"/>
      <c r="I51" s="279"/>
      <c r="J51" s="279"/>
      <c r="K51" s="279"/>
      <c r="L51" s="279"/>
      <c r="M51" s="279"/>
      <c r="N51" s="279"/>
      <c r="O51" s="15"/>
    </row>
    <row r="52" spans="1:15" ht="16.5" thickBot="1">
      <c r="A52" s="299"/>
      <c r="B52" s="280"/>
      <c r="C52" s="280"/>
      <c r="D52" s="280"/>
      <c r="E52" s="280"/>
      <c r="F52" s="280"/>
      <c r="G52" s="280"/>
      <c r="H52" s="280"/>
      <c r="I52" s="280"/>
      <c r="J52" s="280"/>
      <c r="K52" s="280"/>
      <c r="L52" s="280"/>
      <c r="M52" s="280"/>
      <c r="N52" s="280"/>
      <c r="O52" s="13" t="s">
        <v>88</v>
      </c>
    </row>
    <row r="53" spans="1:15" ht="16.5" thickBot="1">
      <c r="A53" s="294"/>
      <c r="B53" s="295"/>
      <c r="C53" s="295"/>
      <c r="D53" s="295"/>
      <c r="E53" s="295"/>
      <c r="F53" s="295"/>
      <c r="G53" s="295"/>
      <c r="H53" s="295"/>
      <c r="I53" s="295"/>
      <c r="J53" s="295"/>
      <c r="K53" s="295"/>
      <c r="L53" s="295"/>
      <c r="M53" s="295"/>
      <c r="N53" s="295"/>
      <c r="O53" s="296"/>
    </row>
    <row r="54" spans="1:15" ht="16.5" thickBot="1">
      <c r="A54" s="297">
        <v>2092</v>
      </c>
      <c r="B54" s="278">
        <v>160</v>
      </c>
      <c r="C54" s="14">
        <v>1</v>
      </c>
      <c r="D54" s="14">
        <v>2</v>
      </c>
      <c r="E54" s="14">
        <v>1</v>
      </c>
      <c r="F54" s="14">
        <v>2</v>
      </c>
      <c r="G54" s="14">
        <v>230</v>
      </c>
      <c r="H54" s="278">
        <v>3</v>
      </c>
      <c r="I54" s="278">
        <v>235</v>
      </c>
      <c r="J54" s="278">
        <v>238</v>
      </c>
      <c r="K54" s="278">
        <v>232</v>
      </c>
      <c r="L54" s="278">
        <v>410</v>
      </c>
      <c r="M54" s="278">
        <v>407</v>
      </c>
      <c r="N54" s="278">
        <v>405</v>
      </c>
      <c r="O54" s="252">
        <v>42177</v>
      </c>
    </row>
    <row r="55" spans="1:15" ht="16.5" thickBot="1">
      <c r="A55" s="298"/>
      <c r="B55" s="279"/>
      <c r="C55" s="14">
        <v>2</v>
      </c>
      <c r="D55" s="14">
        <v>0</v>
      </c>
      <c r="E55" s="14">
        <v>2</v>
      </c>
      <c r="F55" s="14">
        <v>1</v>
      </c>
      <c r="G55" s="14">
        <v>231</v>
      </c>
      <c r="H55" s="279"/>
      <c r="I55" s="279"/>
      <c r="J55" s="279"/>
      <c r="K55" s="279"/>
      <c r="L55" s="279"/>
      <c r="M55" s="279"/>
      <c r="N55" s="279"/>
      <c r="O55" s="15"/>
    </row>
    <row r="56" spans="1:15" ht="16.5" thickBot="1">
      <c r="A56" s="298"/>
      <c r="B56" s="280"/>
      <c r="C56" s="14">
        <v>3</v>
      </c>
      <c r="D56" s="14">
        <v>2</v>
      </c>
      <c r="E56" s="14">
        <v>3</v>
      </c>
      <c r="F56" s="14">
        <v>2</v>
      </c>
      <c r="G56" s="14">
        <v>230</v>
      </c>
      <c r="H56" s="279"/>
      <c r="I56" s="279"/>
      <c r="J56" s="279"/>
      <c r="K56" s="279"/>
      <c r="L56" s="279"/>
      <c r="M56" s="279"/>
      <c r="N56" s="279"/>
      <c r="O56" s="213" t="s">
        <v>88</v>
      </c>
    </row>
    <row r="57" spans="1:15" ht="16.5" thickBot="1">
      <c r="A57" s="304"/>
      <c r="B57" s="308" t="s">
        <v>82</v>
      </c>
      <c r="C57" s="309"/>
      <c r="D57" s="56">
        <v>4</v>
      </c>
      <c r="E57" s="56">
        <v>6</v>
      </c>
      <c r="F57" s="56">
        <v>5</v>
      </c>
      <c r="G57" s="8"/>
      <c r="H57" s="306"/>
      <c r="I57" s="306"/>
      <c r="J57" s="306"/>
      <c r="K57" s="306"/>
      <c r="L57" s="306"/>
      <c r="M57" s="306"/>
      <c r="N57" s="306"/>
      <c r="O57" s="20"/>
    </row>
    <row r="58" spans="1:15" ht="17.25" thickTop="1" thickBot="1">
      <c r="A58" s="205"/>
      <c r="B58" s="206"/>
      <c r="C58" s="206"/>
      <c r="D58" s="207"/>
      <c r="E58" s="313" t="s">
        <v>463</v>
      </c>
      <c r="F58" s="314"/>
      <c r="G58" s="206"/>
      <c r="H58" s="208"/>
      <c r="I58" s="208"/>
      <c r="J58" s="208"/>
      <c r="K58" s="208"/>
      <c r="L58" s="208"/>
      <c r="M58" s="208"/>
      <c r="N58" s="208"/>
      <c r="O58" s="16"/>
    </row>
    <row r="59" spans="1:15" ht="17.25" thickTop="1" thickBot="1">
      <c r="A59" s="291" t="s">
        <v>89</v>
      </c>
      <c r="B59" s="292"/>
      <c r="C59" s="292"/>
      <c r="D59" s="292"/>
      <c r="E59" s="292"/>
      <c r="F59" s="292"/>
      <c r="G59" s="292"/>
      <c r="H59" s="292"/>
      <c r="I59" s="292"/>
      <c r="J59" s="292"/>
      <c r="K59" s="292"/>
      <c r="L59" s="292"/>
      <c r="M59" s="292"/>
      <c r="N59" s="292"/>
      <c r="O59" s="293"/>
    </row>
    <row r="60" spans="1:15" ht="16.5" thickBot="1">
      <c r="A60" s="297">
        <v>2152</v>
      </c>
      <c r="B60" s="278">
        <v>250</v>
      </c>
      <c r="C60" s="14">
        <v>1</v>
      </c>
      <c r="D60" s="14">
        <v>27</v>
      </c>
      <c r="E60" s="14">
        <v>3</v>
      </c>
      <c r="F60" s="14">
        <v>9</v>
      </c>
      <c r="G60" s="14">
        <v>219</v>
      </c>
      <c r="H60" s="278">
        <v>3</v>
      </c>
      <c r="I60" s="278">
        <v>225</v>
      </c>
      <c r="J60" s="278">
        <v>231</v>
      </c>
      <c r="K60" s="278">
        <v>231</v>
      </c>
      <c r="L60" s="278">
        <v>387</v>
      </c>
      <c r="M60" s="278">
        <v>392</v>
      </c>
      <c r="N60" s="278">
        <v>390</v>
      </c>
      <c r="O60" s="252">
        <v>42177</v>
      </c>
    </row>
    <row r="61" spans="1:15" ht="16.5" thickBot="1">
      <c r="A61" s="298"/>
      <c r="B61" s="280"/>
      <c r="C61" s="14">
        <v>2</v>
      </c>
      <c r="D61" s="55">
        <v>12</v>
      </c>
      <c r="E61" s="55">
        <v>10</v>
      </c>
      <c r="F61" s="55">
        <v>6</v>
      </c>
      <c r="G61" s="14">
        <v>218</v>
      </c>
      <c r="H61" s="279"/>
      <c r="I61" s="279"/>
      <c r="J61" s="279"/>
      <c r="K61" s="279"/>
      <c r="L61" s="279"/>
      <c r="M61" s="279"/>
      <c r="N61" s="279"/>
      <c r="O61" s="15"/>
    </row>
    <row r="62" spans="1:15" ht="16.5" thickBot="1">
      <c r="A62" s="299"/>
      <c r="B62" s="281" t="s">
        <v>82</v>
      </c>
      <c r="C62" s="282"/>
      <c r="D62" s="14">
        <v>39</v>
      </c>
      <c r="E62" s="14">
        <v>13</v>
      </c>
      <c r="F62" s="14">
        <v>15</v>
      </c>
      <c r="G62" s="14"/>
      <c r="H62" s="280"/>
      <c r="I62" s="280"/>
      <c r="J62" s="280"/>
      <c r="K62" s="280"/>
      <c r="L62" s="280"/>
      <c r="M62" s="280"/>
      <c r="N62" s="280"/>
      <c r="O62" s="13" t="s">
        <v>90</v>
      </c>
    </row>
    <row r="63" spans="1:15" ht="16.5" thickBot="1">
      <c r="A63" s="182"/>
      <c r="B63" s="180"/>
      <c r="C63" s="180"/>
      <c r="D63" s="210"/>
      <c r="E63" s="315" t="s">
        <v>464</v>
      </c>
      <c r="F63" s="316"/>
      <c r="G63" s="210"/>
      <c r="H63" s="183"/>
      <c r="I63" s="183"/>
      <c r="J63" s="183"/>
      <c r="K63" s="183"/>
      <c r="L63" s="183"/>
      <c r="M63" s="183"/>
      <c r="N63" s="183"/>
      <c r="O63" s="181"/>
    </row>
    <row r="64" spans="1:15" ht="16.5" thickBot="1">
      <c r="A64" s="294"/>
      <c r="B64" s="295"/>
      <c r="C64" s="295"/>
      <c r="D64" s="295"/>
      <c r="E64" s="295"/>
      <c r="F64" s="295"/>
      <c r="G64" s="295"/>
      <c r="H64" s="295"/>
      <c r="I64" s="295"/>
      <c r="J64" s="295"/>
      <c r="K64" s="295"/>
      <c r="L64" s="295"/>
      <c r="M64" s="295"/>
      <c r="N64" s="295"/>
      <c r="O64" s="296"/>
    </row>
    <row r="65" spans="1:16" ht="16.5" thickBot="1">
      <c r="A65" s="297">
        <v>2036</v>
      </c>
      <c r="B65" s="278">
        <v>160</v>
      </c>
      <c r="C65" s="14">
        <v>1</v>
      </c>
      <c r="D65" s="14">
        <v>5</v>
      </c>
      <c r="E65" s="14">
        <v>18</v>
      </c>
      <c r="F65" s="14">
        <v>26</v>
      </c>
      <c r="G65" s="14">
        <v>222</v>
      </c>
      <c r="H65" s="278">
        <v>3</v>
      </c>
      <c r="I65" s="317">
        <v>230</v>
      </c>
      <c r="J65" s="317">
        <v>231</v>
      </c>
      <c r="K65" s="317">
        <v>232</v>
      </c>
      <c r="L65" s="278">
        <v>395</v>
      </c>
      <c r="M65" s="278">
        <v>391</v>
      </c>
      <c r="N65" s="278">
        <v>388</v>
      </c>
      <c r="O65" s="252">
        <v>42177</v>
      </c>
    </row>
    <row r="66" spans="1:16" ht="16.5" thickBot="1">
      <c r="A66" s="298"/>
      <c r="B66" s="279"/>
      <c r="C66" s="14">
        <v>2</v>
      </c>
      <c r="D66" s="14">
        <v>5</v>
      </c>
      <c r="E66" s="14">
        <v>21</v>
      </c>
      <c r="F66" s="14">
        <v>13</v>
      </c>
      <c r="G66" s="14">
        <v>219</v>
      </c>
      <c r="H66" s="279"/>
      <c r="I66" s="318"/>
      <c r="J66" s="318"/>
      <c r="K66" s="318"/>
      <c r="L66" s="279"/>
      <c r="M66" s="279"/>
      <c r="N66" s="279"/>
      <c r="O66" s="15"/>
    </row>
    <row r="67" spans="1:16" ht="16.5" thickBot="1">
      <c r="A67" s="298"/>
      <c r="B67" s="280"/>
      <c r="C67" s="14">
        <v>3</v>
      </c>
      <c r="D67" s="14">
        <v>9</v>
      </c>
      <c r="E67" s="14">
        <v>6</v>
      </c>
      <c r="F67" s="14">
        <v>21</v>
      </c>
      <c r="G67" s="14">
        <v>220</v>
      </c>
      <c r="H67" s="279"/>
      <c r="I67" s="318"/>
      <c r="J67" s="318"/>
      <c r="K67" s="318"/>
      <c r="L67" s="279"/>
      <c r="M67" s="279"/>
      <c r="N67" s="279"/>
      <c r="O67" s="15" t="s">
        <v>91</v>
      </c>
    </row>
    <row r="68" spans="1:16" ht="16.5" thickBot="1">
      <c r="A68" s="304"/>
      <c r="B68" s="308" t="s">
        <v>82</v>
      </c>
      <c r="C68" s="309"/>
      <c r="D68" s="56">
        <v>19</v>
      </c>
      <c r="E68" s="56">
        <v>45</v>
      </c>
      <c r="F68" s="56">
        <v>60</v>
      </c>
      <c r="G68" s="8"/>
      <c r="H68" s="306"/>
      <c r="I68" s="319"/>
      <c r="J68" s="319"/>
      <c r="K68" s="319"/>
      <c r="L68" s="306"/>
      <c r="M68" s="306"/>
      <c r="N68" s="306"/>
      <c r="O68" s="20"/>
    </row>
    <row r="69" spans="1:16" ht="16.5" thickTop="1">
      <c r="A69" s="208"/>
      <c r="B69" s="206"/>
      <c r="C69" s="206"/>
      <c r="D69" s="207"/>
      <c r="E69" s="321" t="s">
        <v>465</v>
      </c>
      <c r="F69" s="322"/>
      <c r="G69" s="206"/>
      <c r="H69" s="208"/>
      <c r="I69" s="208"/>
      <c r="J69" s="208"/>
      <c r="K69" s="208"/>
      <c r="L69" s="208"/>
      <c r="M69" s="208"/>
      <c r="N69" s="208"/>
      <c r="O69" s="211"/>
    </row>
    <row r="70" spans="1:16" ht="15.75">
      <c r="A70" s="320"/>
      <c r="B70" s="320"/>
      <c r="C70" s="320"/>
      <c r="D70" s="320"/>
      <c r="E70" s="320"/>
      <c r="F70" s="320"/>
      <c r="G70" s="320"/>
      <c r="H70" s="320"/>
      <c r="I70" s="320"/>
      <c r="J70" s="320"/>
      <c r="K70" s="320"/>
      <c r="L70" s="320"/>
      <c r="M70" s="320"/>
      <c r="N70" s="320"/>
      <c r="O70" s="320"/>
      <c r="P70" s="23"/>
    </row>
    <row r="71" spans="1:16" s="23" customFormat="1" ht="15.75">
      <c r="A71" s="323"/>
      <c r="B71" s="323"/>
      <c r="C71" s="320"/>
      <c r="D71" s="320"/>
      <c r="E71" s="320"/>
      <c r="F71" s="320"/>
      <c r="G71" s="320"/>
      <c r="H71" s="320"/>
      <c r="I71" s="320"/>
      <c r="J71" s="320"/>
      <c r="K71" s="320"/>
      <c r="L71" s="320"/>
      <c r="M71" s="323"/>
      <c r="N71" s="323"/>
      <c r="O71" s="323"/>
    </row>
    <row r="72" spans="1:16" s="23" customFormat="1" ht="15.75">
      <c r="A72" s="323"/>
      <c r="B72" s="323"/>
      <c r="C72" s="320"/>
      <c r="D72" s="320"/>
      <c r="E72" s="320"/>
      <c r="F72" s="320"/>
      <c r="G72" s="320"/>
      <c r="H72" s="320"/>
      <c r="I72" s="320"/>
      <c r="J72" s="320"/>
      <c r="K72" s="320"/>
      <c r="L72" s="320"/>
      <c r="M72" s="323"/>
      <c r="N72" s="323"/>
      <c r="O72" s="323"/>
    </row>
    <row r="73" spans="1:16" s="23" customFormat="1" ht="31.5" customHeight="1">
      <c r="A73" s="320"/>
      <c r="B73" s="320"/>
      <c r="C73" s="323"/>
      <c r="D73" s="323"/>
      <c r="E73" s="323"/>
      <c r="F73" s="323"/>
      <c r="G73" s="323"/>
      <c r="H73" s="323"/>
      <c r="I73" s="323"/>
      <c r="J73" s="323"/>
      <c r="K73" s="320"/>
      <c r="L73" s="320"/>
      <c r="M73" s="323"/>
      <c r="N73" s="323"/>
      <c r="O73" s="323"/>
    </row>
    <row r="74" spans="1:16" s="23" customFormat="1" ht="15.75">
      <c r="A74" s="320"/>
      <c r="B74" s="320"/>
      <c r="C74" s="323"/>
      <c r="D74" s="323"/>
      <c r="E74" s="323"/>
      <c r="F74" s="323"/>
      <c r="G74" s="323"/>
      <c r="H74" s="323"/>
      <c r="I74" s="323"/>
      <c r="J74" s="323"/>
      <c r="K74" s="320"/>
      <c r="L74" s="320"/>
      <c r="M74" s="323"/>
      <c r="N74" s="323"/>
      <c r="O74" s="323"/>
    </row>
    <row r="75" spans="1:16" s="23" customFormat="1" ht="31.5" customHeight="1">
      <c r="A75" s="320"/>
      <c r="B75" s="320"/>
      <c r="C75" s="323"/>
      <c r="D75" s="323"/>
      <c r="E75" s="323"/>
      <c r="F75" s="323"/>
      <c r="G75" s="323"/>
      <c r="H75" s="323"/>
      <c r="I75" s="323"/>
      <c r="J75" s="323"/>
      <c r="K75" s="320"/>
      <c r="L75" s="320"/>
      <c r="M75" s="323"/>
      <c r="N75" s="323"/>
      <c r="O75" s="323"/>
    </row>
    <row r="76" spans="1:16" s="23" customFormat="1" ht="15.75">
      <c r="A76" s="320"/>
      <c r="B76" s="320"/>
      <c r="C76" s="323"/>
      <c r="D76" s="323"/>
      <c r="E76" s="323"/>
      <c r="F76" s="323"/>
      <c r="G76" s="323"/>
      <c r="H76" s="323"/>
      <c r="I76" s="323"/>
      <c r="J76" s="323"/>
      <c r="K76" s="320"/>
      <c r="L76" s="320"/>
      <c r="M76" s="323"/>
      <c r="N76" s="323"/>
      <c r="O76" s="323"/>
    </row>
    <row r="77" spans="1:16" s="23" customFormat="1" ht="31.5" customHeight="1">
      <c r="A77" s="320"/>
      <c r="B77" s="320"/>
      <c r="C77" s="323"/>
      <c r="D77" s="323"/>
      <c r="E77" s="323"/>
      <c r="F77" s="323"/>
      <c r="G77" s="323"/>
      <c r="H77" s="323"/>
      <c r="I77" s="323"/>
      <c r="J77" s="323"/>
      <c r="K77" s="320"/>
      <c r="L77" s="320"/>
      <c r="M77" s="323"/>
      <c r="N77" s="323"/>
      <c r="O77" s="323"/>
    </row>
    <row r="78" spans="1:16" s="23" customFormat="1" ht="31.5" customHeight="1">
      <c r="A78" s="320"/>
      <c r="B78" s="320"/>
      <c r="C78" s="323"/>
      <c r="D78" s="323"/>
      <c r="E78" s="323"/>
      <c r="F78" s="323"/>
      <c r="G78" s="323"/>
      <c r="H78" s="323"/>
      <c r="I78" s="323"/>
      <c r="J78" s="323"/>
      <c r="K78" s="320"/>
      <c r="L78" s="320"/>
      <c r="M78" s="323"/>
      <c r="N78" s="323"/>
      <c r="O78" s="323"/>
    </row>
    <row r="79" spans="1:16" s="23" customFormat="1" ht="31.5" customHeight="1">
      <c r="A79" s="323"/>
      <c r="B79" s="323"/>
      <c r="C79" s="323"/>
      <c r="D79" s="323"/>
      <c r="E79" s="323"/>
      <c r="F79" s="323"/>
      <c r="G79" s="323"/>
      <c r="H79" s="323"/>
      <c r="I79" s="323"/>
      <c r="J79" s="323"/>
      <c r="K79" s="323"/>
      <c r="L79" s="323"/>
      <c r="M79" s="323"/>
      <c r="N79" s="323"/>
      <c r="O79" s="323"/>
    </row>
    <row r="80" spans="1:16" s="23" customFormat="1" ht="15.75">
      <c r="A80" s="323"/>
      <c r="B80" s="323"/>
      <c r="C80" s="323"/>
      <c r="D80" s="323"/>
      <c r="E80" s="323"/>
      <c r="F80" s="323"/>
      <c r="G80" s="323"/>
      <c r="H80" s="323"/>
      <c r="I80" s="323"/>
      <c r="J80" s="323"/>
      <c r="K80" s="323"/>
      <c r="L80" s="323"/>
      <c r="M80" s="323"/>
      <c r="N80" s="323"/>
      <c r="O80" s="323"/>
    </row>
    <row r="81" spans="1:1" s="23" customFormat="1" ht="15.75">
      <c r="A81" s="249"/>
    </row>
  </sheetData>
  <mergeCells count="194">
    <mergeCell ref="K79:L80"/>
    <mergeCell ref="M79:O80"/>
    <mergeCell ref="A79:B79"/>
    <mergeCell ref="A80:B80"/>
    <mergeCell ref="C79:D80"/>
    <mergeCell ref="E79:F80"/>
    <mergeCell ref="G79:H80"/>
    <mergeCell ref="I79:J80"/>
    <mergeCell ref="M77:O77"/>
    <mergeCell ref="A78:B78"/>
    <mergeCell ref="C78:D78"/>
    <mergeCell ref="E78:F78"/>
    <mergeCell ref="G78:H78"/>
    <mergeCell ref="I78:J78"/>
    <mergeCell ref="K78:L78"/>
    <mergeCell ref="M78:O78"/>
    <mergeCell ref="A77:B77"/>
    <mergeCell ref="C77:D77"/>
    <mergeCell ref="E77:F77"/>
    <mergeCell ref="G77:H77"/>
    <mergeCell ref="I77:J77"/>
    <mergeCell ref="K77:L77"/>
    <mergeCell ref="K73:L74"/>
    <mergeCell ref="M73:O74"/>
    <mergeCell ref="A75:B75"/>
    <mergeCell ref="A76:B76"/>
    <mergeCell ref="C75:D76"/>
    <mergeCell ref="E75:F76"/>
    <mergeCell ref="G75:H76"/>
    <mergeCell ref="I75:J76"/>
    <mergeCell ref="K75:L76"/>
    <mergeCell ref="M75:O76"/>
    <mergeCell ref="A73:B73"/>
    <mergeCell ref="A74:B74"/>
    <mergeCell ref="C73:D74"/>
    <mergeCell ref="E73:F74"/>
    <mergeCell ref="G73:H74"/>
    <mergeCell ref="I73:J74"/>
    <mergeCell ref="A71:B72"/>
    <mergeCell ref="C71:H71"/>
    <mergeCell ref="I71:J71"/>
    <mergeCell ref="K71:L72"/>
    <mergeCell ref="M71:O72"/>
    <mergeCell ref="C72:D72"/>
    <mergeCell ref="E72:F72"/>
    <mergeCell ref="G72:H72"/>
    <mergeCell ref="I72:J72"/>
    <mergeCell ref="A70:O70"/>
    <mergeCell ref="L60:L62"/>
    <mergeCell ref="M60:M62"/>
    <mergeCell ref="N60:N62"/>
    <mergeCell ref="B62:C62"/>
    <mergeCell ref="A64:O64"/>
    <mergeCell ref="A65:A68"/>
    <mergeCell ref="B65:B67"/>
    <mergeCell ref="H65:H68"/>
    <mergeCell ref="I65:I68"/>
    <mergeCell ref="J65:J68"/>
    <mergeCell ref="E69:F69"/>
    <mergeCell ref="B57:C57"/>
    <mergeCell ref="A59:O59"/>
    <mergeCell ref="A60:A62"/>
    <mergeCell ref="B60:B61"/>
    <mergeCell ref="H60:H62"/>
    <mergeCell ref="I60:I62"/>
    <mergeCell ref="J60:J62"/>
    <mergeCell ref="K60:K62"/>
    <mergeCell ref="K65:K68"/>
    <mergeCell ref="L65:L68"/>
    <mergeCell ref="M65:M68"/>
    <mergeCell ref="N65:N68"/>
    <mergeCell ref="B68:C68"/>
    <mergeCell ref="E58:F58"/>
    <mergeCell ref="E63:F63"/>
    <mergeCell ref="M50:M52"/>
    <mergeCell ref="N50:N52"/>
    <mergeCell ref="A53:O53"/>
    <mergeCell ref="A54:A57"/>
    <mergeCell ref="B54:B56"/>
    <mergeCell ref="H54:H57"/>
    <mergeCell ref="I54:I57"/>
    <mergeCell ref="J54:J57"/>
    <mergeCell ref="K54:K57"/>
    <mergeCell ref="L54:L57"/>
    <mergeCell ref="G50:G52"/>
    <mergeCell ref="H50:H52"/>
    <mergeCell ref="I50:I52"/>
    <mergeCell ref="J50:J52"/>
    <mergeCell ref="K50:K52"/>
    <mergeCell ref="L50:L52"/>
    <mergeCell ref="A50:A52"/>
    <mergeCell ref="B50:B52"/>
    <mergeCell ref="C50:C52"/>
    <mergeCell ref="D50:D52"/>
    <mergeCell ref="E50:E52"/>
    <mergeCell ref="F50:F52"/>
    <mergeCell ref="M54:M57"/>
    <mergeCell ref="N54:N57"/>
    <mergeCell ref="K45:K47"/>
    <mergeCell ref="L45:L47"/>
    <mergeCell ref="M45:M47"/>
    <mergeCell ref="N45:N47"/>
    <mergeCell ref="B47:C47"/>
    <mergeCell ref="A49:O49"/>
    <mergeCell ref="L39:L42"/>
    <mergeCell ref="M39:M42"/>
    <mergeCell ref="N39:N42"/>
    <mergeCell ref="B42:C42"/>
    <mergeCell ref="A44:O44"/>
    <mergeCell ref="A45:A47"/>
    <mergeCell ref="B45:B46"/>
    <mergeCell ref="H45:H47"/>
    <mergeCell ref="I45:I47"/>
    <mergeCell ref="J45:J47"/>
    <mergeCell ref="E43:F43"/>
    <mergeCell ref="E48:F48"/>
    <mergeCell ref="A38:O38"/>
    <mergeCell ref="A39:A42"/>
    <mergeCell ref="B39:B41"/>
    <mergeCell ref="H39:H42"/>
    <mergeCell ref="I39:I42"/>
    <mergeCell ref="J39:J42"/>
    <mergeCell ref="K39:K42"/>
    <mergeCell ref="F35:F37"/>
    <mergeCell ref="G35:G37"/>
    <mergeCell ref="H35:H37"/>
    <mergeCell ref="I35:I37"/>
    <mergeCell ref="J35:J37"/>
    <mergeCell ref="K35:K37"/>
    <mergeCell ref="L27:L32"/>
    <mergeCell ref="M27:M32"/>
    <mergeCell ref="N27:N32"/>
    <mergeCell ref="B32:C32"/>
    <mergeCell ref="A34:O34"/>
    <mergeCell ref="A35:A37"/>
    <mergeCell ref="B35:B37"/>
    <mergeCell ref="C35:C37"/>
    <mergeCell ref="D35:D37"/>
    <mergeCell ref="E35:E37"/>
    <mergeCell ref="A27:A32"/>
    <mergeCell ref="B27:B31"/>
    <mergeCell ref="H27:H32"/>
    <mergeCell ref="I27:I32"/>
    <mergeCell ref="J27:J32"/>
    <mergeCell ref="K27:K32"/>
    <mergeCell ref="L35:L37"/>
    <mergeCell ref="M35:M37"/>
    <mergeCell ref="N35:N37"/>
    <mergeCell ref="E33:F33"/>
    <mergeCell ref="K20:K25"/>
    <mergeCell ref="L20:L25"/>
    <mergeCell ref="M20:M25"/>
    <mergeCell ref="N20:N25"/>
    <mergeCell ref="B25:C25"/>
    <mergeCell ref="A26:O26"/>
    <mergeCell ref="L16:L18"/>
    <mergeCell ref="M16:M18"/>
    <mergeCell ref="N16:N18"/>
    <mergeCell ref="B18:C18"/>
    <mergeCell ref="A19:O19"/>
    <mergeCell ref="A20:A25"/>
    <mergeCell ref="B20:B24"/>
    <mergeCell ref="H20:H25"/>
    <mergeCell ref="I20:I25"/>
    <mergeCell ref="J20:J25"/>
    <mergeCell ref="A16:A18"/>
    <mergeCell ref="B16:B17"/>
    <mergeCell ref="H16:H18"/>
    <mergeCell ref="I16:I18"/>
    <mergeCell ref="J16:J18"/>
    <mergeCell ref="K16:K18"/>
    <mergeCell ref="A1:F1"/>
    <mergeCell ref="K9:K14"/>
    <mergeCell ref="L9:L14"/>
    <mergeCell ref="M9:M14"/>
    <mergeCell ref="N9:N14"/>
    <mergeCell ref="B14:C14"/>
    <mergeCell ref="A15:O15"/>
    <mergeCell ref="I4:K4"/>
    <mergeCell ref="L4:N4"/>
    <mergeCell ref="O4:O5"/>
    <mergeCell ref="A6:O6"/>
    <mergeCell ref="A8:O8"/>
    <mergeCell ref="A9:A14"/>
    <mergeCell ref="B9:B13"/>
    <mergeCell ref="H9:H14"/>
    <mergeCell ref="I9:I14"/>
    <mergeCell ref="J9:J14"/>
    <mergeCell ref="A4:A5"/>
    <mergeCell ref="B4:B5"/>
    <mergeCell ref="C4:C5"/>
    <mergeCell ref="D4:F4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89"/>
  <sheetViews>
    <sheetView workbookViewId="0">
      <selection activeCell="B1" sqref="B1:G1"/>
    </sheetView>
  </sheetViews>
  <sheetFormatPr defaultRowHeight="15"/>
  <cols>
    <col min="16" max="16" width="10.140625" bestFit="1" customWidth="1"/>
  </cols>
  <sheetData>
    <row r="1" spans="1:16" ht="15.75">
      <c r="A1" s="79"/>
      <c r="B1" s="277" t="s">
        <v>404</v>
      </c>
      <c r="C1" s="277"/>
      <c r="D1" s="277"/>
      <c r="E1" s="277"/>
      <c r="F1" s="277"/>
      <c r="G1" s="277"/>
      <c r="H1" s="79"/>
      <c r="I1" s="79"/>
      <c r="J1" s="79"/>
      <c r="K1" s="79"/>
      <c r="L1" s="79"/>
      <c r="M1" s="79"/>
      <c r="N1" s="79"/>
      <c r="O1" s="79"/>
      <c r="P1" s="79"/>
    </row>
    <row r="2" spans="1:16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6" ht="90">
      <c r="A3" s="330" t="s">
        <v>92</v>
      </c>
      <c r="B3" s="80"/>
      <c r="C3" s="330" t="s">
        <v>93</v>
      </c>
      <c r="D3" s="330" t="s">
        <v>3</v>
      </c>
      <c r="E3" s="327" t="s">
        <v>94</v>
      </c>
      <c r="F3" s="328"/>
      <c r="G3" s="329"/>
      <c r="H3" s="81" t="s">
        <v>95</v>
      </c>
      <c r="I3" s="82" t="s">
        <v>96</v>
      </c>
      <c r="J3" s="327" t="s">
        <v>7</v>
      </c>
      <c r="K3" s="328"/>
      <c r="L3" s="329"/>
      <c r="M3" s="327" t="s">
        <v>97</v>
      </c>
      <c r="N3" s="328"/>
      <c r="O3" s="329"/>
      <c r="P3" s="330" t="s">
        <v>98</v>
      </c>
    </row>
    <row r="4" spans="1:16">
      <c r="A4" s="331"/>
      <c r="B4" s="83"/>
      <c r="C4" s="331"/>
      <c r="D4" s="331"/>
      <c r="E4" s="84" t="s">
        <v>10</v>
      </c>
      <c r="F4" s="84" t="s">
        <v>11</v>
      </c>
      <c r="G4" s="84" t="s">
        <v>12</v>
      </c>
      <c r="H4" s="84"/>
      <c r="I4" s="84"/>
      <c r="J4" s="84" t="s">
        <v>10</v>
      </c>
      <c r="K4" s="84" t="s">
        <v>11</v>
      </c>
      <c r="L4" s="84" t="s">
        <v>12</v>
      </c>
      <c r="M4" s="84" t="s">
        <v>10</v>
      </c>
      <c r="N4" s="84" t="s">
        <v>11</v>
      </c>
      <c r="O4" s="84" t="s">
        <v>12</v>
      </c>
      <c r="P4" s="331"/>
    </row>
    <row r="5" spans="1:16">
      <c r="A5" s="85">
        <v>4617</v>
      </c>
      <c r="B5" s="86"/>
      <c r="C5" s="79"/>
      <c r="D5" s="84">
        <v>1</v>
      </c>
      <c r="E5" s="84">
        <v>14</v>
      </c>
      <c r="F5" s="84">
        <v>10</v>
      </c>
      <c r="G5" s="84">
        <v>28</v>
      </c>
      <c r="H5" s="84"/>
      <c r="I5" s="87"/>
      <c r="J5" s="88"/>
      <c r="K5" s="88"/>
      <c r="L5" s="88"/>
      <c r="M5" s="88"/>
      <c r="N5" s="88"/>
      <c r="O5" s="88"/>
      <c r="P5" s="89">
        <v>42177</v>
      </c>
    </row>
    <row r="6" spans="1:16">
      <c r="A6" s="85"/>
      <c r="B6" s="85"/>
      <c r="C6" s="90"/>
      <c r="D6" s="84">
        <v>2</v>
      </c>
      <c r="E6" s="84">
        <v>10</v>
      </c>
      <c r="F6" s="84">
        <v>10</v>
      </c>
      <c r="G6" s="84">
        <v>14</v>
      </c>
      <c r="H6" s="84"/>
      <c r="I6" s="87"/>
      <c r="J6" s="91"/>
      <c r="K6" s="87"/>
      <c r="L6" s="91"/>
      <c r="M6" s="87"/>
      <c r="N6" s="91"/>
      <c r="O6" s="87"/>
      <c r="P6" s="89" t="s">
        <v>99</v>
      </c>
    </row>
    <row r="7" spans="1:16">
      <c r="A7" s="85"/>
      <c r="B7" s="85"/>
      <c r="C7" s="90"/>
      <c r="D7" s="84" t="s">
        <v>69</v>
      </c>
      <c r="E7" s="84"/>
      <c r="F7" s="84"/>
      <c r="G7" s="84"/>
      <c r="H7" s="88"/>
      <c r="I7" s="87"/>
      <c r="J7" s="91"/>
      <c r="K7" s="87"/>
      <c r="L7" s="91"/>
      <c r="M7" s="87"/>
      <c r="N7" s="91"/>
      <c r="O7" s="87"/>
      <c r="P7" s="89"/>
    </row>
    <row r="8" spans="1:16">
      <c r="A8" s="85"/>
      <c r="B8" s="85"/>
      <c r="C8" s="90"/>
      <c r="D8" s="84" t="s">
        <v>17</v>
      </c>
      <c r="E8" s="92">
        <f>SUM(E5:E7)</f>
        <v>24</v>
      </c>
      <c r="F8" s="92">
        <f>SUM(F5:F7)</f>
        <v>20</v>
      </c>
      <c r="G8" s="92">
        <f>SUM(E8:F8)</f>
        <v>44</v>
      </c>
      <c r="H8" s="88"/>
      <c r="I8" s="87"/>
      <c r="J8" s="91"/>
      <c r="K8" s="87"/>
      <c r="L8" s="91"/>
      <c r="M8" s="87"/>
      <c r="N8" s="91"/>
      <c r="O8" s="87"/>
      <c r="P8" s="93"/>
    </row>
    <row r="9" spans="1:16" ht="15.75" thickBot="1">
      <c r="A9" s="161"/>
      <c r="B9" s="162">
        <f t="shared" ref="B9" si="0">E9*100/C9</f>
        <v>50.013333333333335</v>
      </c>
      <c r="C9" s="163">
        <v>40</v>
      </c>
      <c r="D9" s="164" t="s">
        <v>100</v>
      </c>
      <c r="E9" s="324">
        <f>AVERAGE(J5:L9)*SUM(E8+F8+G8)/1000</f>
        <v>20.005333333333336</v>
      </c>
      <c r="F9" s="325"/>
      <c r="G9" s="326"/>
      <c r="H9" s="165"/>
      <c r="I9" s="165"/>
      <c r="J9" s="166">
        <v>228</v>
      </c>
      <c r="K9" s="165">
        <v>233</v>
      </c>
      <c r="L9" s="166">
        <v>221</v>
      </c>
      <c r="M9" s="165">
        <v>399</v>
      </c>
      <c r="N9" s="166">
        <v>399</v>
      </c>
      <c r="O9" s="165">
        <v>396</v>
      </c>
      <c r="P9" s="167"/>
    </row>
    <row r="10" spans="1:16">
      <c r="A10" s="85">
        <v>4617</v>
      </c>
      <c r="B10" s="90"/>
      <c r="C10" s="79"/>
      <c r="D10" s="94">
        <v>1</v>
      </c>
      <c r="E10" s="94">
        <v>8</v>
      </c>
      <c r="F10" s="94">
        <v>14</v>
      </c>
      <c r="G10" s="94">
        <v>10</v>
      </c>
      <c r="H10" s="94"/>
      <c r="I10" s="87"/>
      <c r="J10" s="87"/>
      <c r="K10" s="87"/>
      <c r="L10" s="87"/>
      <c r="M10" s="87"/>
      <c r="N10" s="87"/>
      <c r="O10" s="87"/>
      <c r="P10" s="89">
        <v>42177</v>
      </c>
    </row>
    <row r="11" spans="1:16">
      <c r="A11" s="85"/>
      <c r="B11" s="85"/>
      <c r="C11" s="90"/>
      <c r="D11" s="84">
        <v>2</v>
      </c>
      <c r="E11" s="84">
        <v>14</v>
      </c>
      <c r="F11" s="84">
        <v>16</v>
      </c>
      <c r="G11" s="84">
        <v>25</v>
      </c>
      <c r="H11" s="84"/>
      <c r="I11" s="87"/>
      <c r="J11" s="91"/>
      <c r="K11" s="87"/>
      <c r="L11" s="91"/>
      <c r="M11" s="87"/>
      <c r="N11" s="91"/>
      <c r="O11" s="87"/>
      <c r="P11" s="89" t="s">
        <v>101</v>
      </c>
    </row>
    <row r="12" spans="1:16">
      <c r="A12" s="85"/>
      <c r="B12" s="85"/>
      <c r="C12" s="90"/>
      <c r="D12" s="84" t="s">
        <v>69</v>
      </c>
      <c r="E12" s="84"/>
      <c r="F12" s="84"/>
      <c r="G12" s="84"/>
      <c r="H12" s="88"/>
      <c r="I12" s="87"/>
      <c r="J12" s="91"/>
      <c r="K12" s="87"/>
      <c r="L12" s="91"/>
      <c r="M12" s="87"/>
      <c r="N12" s="91"/>
      <c r="O12" s="87"/>
      <c r="P12" s="89"/>
    </row>
    <row r="13" spans="1:16">
      <c r="A13" s="85"/>
      <c r="B13" s="85"/>
      <c r="C13" s="90"/>
      <c r="D13" s="84" t="s">
        <v>17</v>
      </c>
      <c r="E13" s="92">
        <f>SUM(E10:E12)</f>
        <v>22</v>
      </c>
      <c r="F13" s="92">
        <f>SUM(F10:F12)</f>
        <v>30</v>
      </c>
      <c r="G13" s="92">
        <f>SUM(E13:F13)</f>
        <v>52</v>
      </c>
      <c r="H13" s="88"/>
      <c r="I13" s="87"/>
      <c r="J13" s="91"/>
      <c r="K13" s="87"/>
      <c r="L13" s="91"/>
      <c r="M13" s="87"/>
      <c r="N13" s="91"/>
      <c r="O13" s="87"/>
      <c r="P13" s="93"/>
    </row>
    <row r="14" spans="1:16" ht="15.75" thickBot="1">
      <c r="A14" s="161"/>
      <c r="B14" s="162">
        <f t="shared" ref="B14" si="1">E14*100/C14</f>
        <v>59.279999999999994</v>
      </c>
      <c r="C14" s="163">
        <v>40</v>
      </c>
      <c r="D14" s="164" t="s">
        <v>100</v>
      </c>
      <c r="E14" s="324">
        <f>AVERAGE(J10:L14)*SUM(E13+F13+G13)/1000</f>
        <v>23.712</v>
      </c>
      <c r="F14" s="325"/>
      <c r="G14" s="326"/>
      <c r="H14" s="165"/>
      <c r="I14" s="165"/>
      <c r="J14" s="166">
        <v>230</v>
      </c>
      <c r="K14" s="165">
        <v>230</v>
      </c>
      <c r="L14" s="166">
        <v>224</v>
      </c>
      <c r="M14" s="165">
        <v>392</v>
      </c>
      <c r="N14" s="166">
        <v>394</v>
      </c>
      <c r="O14" s="165">
        <v>393</v>
      </c>
      <c r="P14" s="167"/>
    </row>
    <row r="15" spans="1:16">
      <c r="A15" s="85">
        <v>4682</v>
      </c>
      <c r="B15" s="90"/>
      <c r="C15" s="79"/>
      <c r="D15" s="94">
        <v>1</v>
      </c>
      <c r="E15" s="94">
        <v>23</v>
      </c>
      <c r="F15" s="94">
        <v>22</v>
      </c>
      <c r="G15" s="94">
        <v>23</v>
      </c>
      <c r="H15" s="94"/>
      <c r="I15" s="87"/>
      <c r="J15" s="87"/>
      <c r="K15" s="87"/>
      <c r="L15" s="87"/>
      <c r="M15" s="87"/>
      <c r="N15" s="87"/>
      <c r="O15" s="87"/>
      <c r="P15" s="89">
        <v>42177</v>
      </c>
    </row>
    <row r="16" spans="1:16">
      <c r="A16" s="85"/>
      <c r="B16" s="85"/>
      <c r="C16" s="90"/>
      <c r="D16" s="84">
        <v>2</v>
      </c>
      <c r="E16" s="84">
        <v>14</v>
      </c>
      <c r="F16" s="84">
        <v>15</v>
      </c>
      <c r="G16" s="84">
        <v>14</v>
      </c>
      <c r="H16" s="84"/>
      <c r="I16" s="87"/>
      <c r="J16" s="91"/>
      <c r="K16" s="87"/>
      <c r="L16" s="91"/>
      <c r="M16" s="87"/>
      <c r="N16" s="91"/>
      <c r="O16" s="87"/>
      <c r="P16" s="89" t="s">
        <v>102</v>
      </c>
    </row>
    <row r="17" spans="1:16">
      <c r="A17" s="85"/>
      <c r="B17" s="85"/>
      <c r="C17" s="90"/>
      <c r="D17" s="84" t="s">
        <v>69</v>
      </c>
      <c r="E17" s="84"/>
      <c r="F17" s="84"/>
      <c r="G17" s="84"/>
      <c r="H17" s="88"/>
      <c r="I17" s="87"/>
      <c r="J17" s="91"/>
      <c r="K17" s="87"/>
      <c r="L17" s="91"/>
      <c r="M17" s="87"/>
      <c r="N17" s="91"/>
      <c r="O17" s="87"/>
      <c r="P17" s="89"/>
    </row>
    <row r="18" spans="1:16">
      <c r="A18" s="85"/>
      <c r="B18" s="85"/>
      <c r="C18" s="90"/>
      <c r="D18" s="84" t="s">
        <v>17</v>
      </c>
      <c r="E18" s="92">
        <f>SUM(E15:E17)</f>
        <v>37</v>
      </c>
      <c r="F18" s="92">
        <f>SUM(F15:F17)</f>
        <v>37</v>
      </c>
      <c r="G18" s="92">
        <f>SUM(E18:F18)</f>
        <v>74</v>
      </c>
      <c r="H18" s="88"/>
      <c r="I18" s="87"/>
      <c r="J18" s="91"/>
      <c r="K18" s="87"/>
      <c r="L18" s="91"/>
      <c r="M18" s="87"/>
      <c r="N18" s="91"/>
      <c r="O18" s="87"/>
      <c r="P18" s="93"/>
    </row>
    <row r="19" spans="1:16" ht="15.75" thickBot="1">
      <c r="A19" s="161"/>
      <c r="B19" s="162">
        <f t="shared" ref="B19" si="2">E19*100/C19</f>
        <v>53.796825396825405</v>
      </c>
      <c r="C19" s="163">
        <v>63</v>
      </c>
      <c r="D19" s="164" t="s">
        <v>100</v>
      </c>
      <c r="E19" s="324">
        <f>AVERAGE(J15:L19)*SUM(E18+F18+G18)/1000</f>
        <v>33.892000000000003</v>
      </c>
      <c r="F19" s="325"/>
      <c r="G19" s="326"/>
      <c r="H19" s="165"/>
      <c r="I19" s="165"/>
      <c r="J19" s="166">
        <v>228</v>
      </c>
      <c r="K19" s="165">
        <v>230</v>
      </c>
      <c r="L19" s="166">
        <v>229</v>
      </c>
      <c r="M19" s="165">
        <v>398</v>
      </c>
      <c r="N19" s="166">
        <v>401</v>
      </c>
      <c r="O19" s="165">
        <v>398</v>
      </c>
      <c r="P19" s="167"/>
    </row>
    <row r="20" spans="1:16">
      <c r="A20" s="85">
        <v>4682</v>
      </c>
      <c r="B20" s="90"/>
      <c r="C20" s="79"/>
      <c r="D20" s="94">
        <v>1</v>
      </c>
      <c r="E20" s="94">
        <v>24</v>
      </c>
      <c r="F20" s="94">
        <v>22</v>
      </c>
      <c r="G20" s="94">
        <v>24</v>
      </c>
      <c r="H20" s="94"/>
      <c r="I20" s="87"/>
      <c r="J20" s="87"/>
      <c r="K20" s="87"/>
      <c r="L20" s="87"/>
      <c r="M20" s="87"/>
      <c r="N20" s="87"/>
      <c r="O20" s="87"/>
      <c r="P20" s="89">
        <v>42177</v>
      </c>
    </row>
    <row r="21" spans="1:16">
      <c r="A21" s="85"/>
      <c r="B21" s="85"/>
      <c r="C21" s="90"/>
      <c r="D21" s="84">
        <v>2</v>
      </c>
      <c r="E21" s="84">
        <v>13</v>
      </c>
      <c r="F21" s="84">
        <v>14</v>
      </c>
      <c r="G21" s="84">
        <v>13</v>
      </c>
      <c r="H21" s="84"/>
      <c r="I21" s="87"/>
      <c r="J21" s="91"/>
      <c r="K21" s="87"/>
      <c r="L21" s="91"/>
      <c r="M21" s="87"/>
      <c r="N21" s="91"/>
      <c r="O21" s="87"/>
      <c r="P21" s="89" t="s">
        <v>103</v>
      </c>
    </row>
    <row r="22" spans="1:16">
      <c r="A22" s="85"/>
      <c r="B22" s="85"/>
      <c r="C22" s="90"/>
      <c r="D22" s="84" t="s">
        <v>69</v>
      </c>
      <c r="E22" s="84"/>
      <c r="F22" s="84"/>
      <c r="G22" s="84"/>
      <c r="H22" s="88"/>
      <c r="I22" s="87"/>
      <c r="J22" s="91"/>
      <c r="K22" s="87"/>
      <c r="L22" s="91"/>
      <c r="M22" s="87"/>
      <c r="N22" s="91"/>
      <c r="O22" s="87"/>
      <c r="P22" s="89"/>
    </row>
    <row r="23" spans="1:16">
      <c r="A23" s="85"/>
      <c r="B23" s="85"/>
      <c r="C23" s="90"/>
      <c r="D23" s="84" t="s">
        <v>17</v>
      </c>
      <c r="E23" s="92">
        <f>SUM(E20:E22)</f>
        <v>37</v>
      </c>
      <c r="F23" s="92">
        <f>SUM(F20:F22)</f>
        <v>36</v>
      </c>
      <c r="G23" s="92">
        <f>SUM(E23:F23)</f>
        <v>73</v>
      </c>
      <c r="H23" s="88"/>
      <c r="I23" s="87"/>
      <c r="J23" s="91"/>
      <c r="K23" s="87"/>
      <c r="L23" s="91"/>
      <c r="M23" s="87"/>
      <c r="N23" s="91"/>
      <c r="O23" s="87"/>
      <c r="P23" s="93"/>
    </row>
    <row r="24" spans="1:16" ht="15.75" thickBot="1">
      <c r="A24" s="161"/>
      <c r="B24" s="162">
        <f t="shared" ref="B24" si="3">E24*100/C24</f>
        <v>53.378835978835994</v>
      </c>
      <c r="C24" s="163">
        <v>63</v>
      </c>
      <c r="D24" s="164" t="s">
        <v>100</v>
      </c>
      <c r="E24" s="324">
        <f>AVERAGE(J20:L24)*SUM(E23+F23+G23)/1000</f>
        <v>33.628666666666675</v>
      </c>
      <c r="F24" s="325"/>
      <c r="G24" s="326"/>
      <c r="H24" s="165"/>
      <c r="I24" s="165"/>
      <c r="J24" s="166">
        <v>230</v>
      </c>
      <c r="K24" s="165">
        <v>231</v>
      </c>
      <c r="L24" s="166">
        <v>230</v>
      </c>
      <c r="M24" s="165">
        <v>399</v>
      </c>
      <c r="N24" s="166">
        <v>401</v>
      </c>
      <c r="O24" s="165">
        <v>400</v>
      </c>
      <c r="P24" s="167"/>
    </row>
    <row r="25" spans="1:16">
      <c r="A25" s="85">
        <v>4643</v>
      </c>
      <c r="B25" s="90"/>
      <c r="C25" s="79"/>
      <c r="D25" s="94">
        <v>1</v>
      </c>
      <c r="E25" s="94">
        <v>18</v>
      </c>
      <c r="F25" s="94">
        <v>16</v>
      </c>
      <c r="G25" s="94">
        <v>14</v>
      </c>
      <c r="H25" s="94"/>
      <c r="I25" s="87"/>
      <c r="J25" s="87"/>
      <c r="K25" s="87"/>
      <c r="L25" s="87"/>
      <c r="M25" s="87"/>
      <c r="N25" s="87"/>
      <c r="O25" s="87"/>
      <c r="P25" s="89">
        <v>42177</v>
      </c>
    </row>
    <row r="26" spans="1:16">
      <c r="A26" s="85"/>
      <c r="B26" s="85"/>
      <c r="C26" s="90"/>
      <c r="D26" s="84">
        <v>2</v>
      </c>
      <c r="E26" s="84">
        <v>12</v>
      </c>
      <c r="F26" s="84">
        <v>10</v>
      </c>
      <c r="G26" s="84">
        <v>13</v>
      </c>
      <c r="H26" s="84"/>
      <c r="I26" s="87"/>
      <c r="J26" s="91"/>
      <c r="K26" s="87"/>
      <c r="L26" s="91"/>
      <c r="M26" s="87"/>
      <c r="N26" s="91"/>
      <c r="O26" s="87"/>
      <c r="P26" s="89" t="s">
        <v>104</v>
      </c>
    </row>
    <row r="27" spans="1:16">
      <c r="A27" s="85"/>
      <c r="B27" s="85"/>
      <c r="C27" s="90"/>
      <c r="D27" s="84" t="s">
        <v>69</v>
      </c>
      <c r="E27" s="84"/>
      <c r="F27" s="84"/>
      <c r="G27" s="84"/>
      <c r="H27" s="88"/>
      <c r="I27" s="87"/>
      <c r="J27" s="91"/>
      <c r="K27" s="87"/>
      <c r="L27" s="91"/>
      <c r="M27" s="87"/>
      <c r="N27" s="91"/>
      <c r="O27" s="87"/>
      <c r="P27" s="89"/>
    </row>
    <row r="28" spans="1:16">
      <c r="A28" s="85"/>
      <c r="B28" s="85"/>
      <c r="C28" s="90"/>
      <c r="D28" s="84" t="s">
        <v>17</v>
      </c>
      <c r="E28" s="92">
        <f>SUM(E25:E27)</f>
        <v>30</v>
      </c>
      <c r="F28" s="92">
        <f>SUM(F25:F27)</f>
        <v>26</v>
      </c>
      <c r="G28" s="92">
        <f>SUM(E28:F28)</f>
        <v>56</v>
      </c>
      <c r="H28" s="88"/>
      <c r="I28" s="87"/>
      <c r="J28" s="91"/>
      <c r="K28" s="87"/>
      <c r="L28" s="91"/>
      <c r="M28" s="87"/>
      <c r="N28" s="91"/>
      <c r="O28" s="87"/>
      <c r="P28" s="93"/>
    </row>
    <row r="29" spans="1:16" ht="15.75" thickBot="1">
      <c r="A29" s="161"/>
      <c r="B29" s="162">
        <f t="shared" ref="B29" si="4">E29*100/C29</f>
        <v>25.573333333333334</v>
      </c>
      <c r="C29" s="163">
        <v>100</v>
      </c>
      <c r="D29" s="164" t="s">
        <v>100</v>
      </c>
      <c r="E29" s="324">
        <f>AVERAGE(J25:L29)*SUM(E28+F28+G28)/1000</f>
        <v>25.573333333333334</v>
      </c>
      <c r="F29" s="325"/>
      <c r="G29" s="326"/>
      <c r="H29" s="165"/>
      <c r="I29" s="165"/>
      <c r="J29" s="166">
        <v>228</v>
      </c>
      <c r="K29" s="165">
        <v>229</v>
      </c>
      <c r="L29" s="166">
        <v>228</v>
      </c>
      <c r="M29" s="165">
        <v>399</v>
      </c>
      <c r="N29" s="166">
        <v>399</v>
      </c>
      <c r="O29" s="165">
        <v>396</v>
      </c>
      <c r="P29" s="167"/>
    </row>
    <row r="30" spans="1:16">
      <c r="A30" s="85">
        <v>4643</v>
      </c>
      <c r="B30" s="90"/>
      <c r="C30" s="79"/>
      <c r="D30" s="94">
        <v>1</v>
      </c>
      <c r="E30" s="94">
        <v>11</v>
      </c>
      <c r="F30" s="94">
        <v>16</v>
      </c>
      <c r="G30" s="94">
        <v>15</v>
      </c>
      <c r="H30" s="94"/>
      <c r="I30" s="87"/>
      <c r="J30" s="87"/>
      <c r="K30" s="87"/>
      <c r="L30" s="87"/>
      <c r="M30" s="87"/>
      <c r="N30" s="87"/>
      <c r="O30" s="87"/>
      <c r="P30" s="89">
        <v>42177</v>
      </c>
    </row>
    <row r="31" spans="1:16">
      <c r="A31" s="85"/>
      <c r="B31" s="85"/>
      <c r="C31" s="90"/>
      <c r="D31" s="84">
        <v>2</v>
      </c>
      <c r="E31" s="84">
        <v>11</v>
      </c>
      <c r="F31" s="84">
        <v>11</v>
      </c>
      <c r="G31" s="84">
        <v>14</v>
      </c>
      <c r="H31" s="84"/>
      <c r="I31" s="87"/>
      <c r="J31" s="91"/>
      <c r="K31" s="87"/>
      <c r="L31" s="91"/>
      <c r="M31" s="87"/>
      <c r="N31" s="91"/>
      <c r="O31" s="87"/>
      <c r="P31" s="89" t="s">
        <v>105</v>
      </c>
    </row>
    <row r="32" spans="1:16">
      <c r="A32" s="85"/>
      <c r="B32" s="85"/>
      <c r="C32" s="90"/>
      <c r="D32" s="84" t="s">
        <v>69</v>
      </c>
      <c r="E32" s="84"/>
      <c r="F32" s="84"/>
      <c r="G32" s="84"/>
      <c r="H32" s="88"/>
      <c r="I32" s="87"/>
      <c r="J32" s="91"/>
      <c r="K32" s="87"/>
      <c r="L32" s="91"/>
      <c r="M32" s="87"/>
      <c r="N32" s="91"/>
      <c r="O32" s="87"/>
      <c r="P32" s="89"/>
    </row>
    <row r="33" spans="1:16">
      <c r="A33" s="85"/>
      <c r="B33" s="85"/>
      <c r="C33" s="90"/>
      <c r="D33" s="84" t="s">
        <v>17</v>
      </c>
      <c r="E33" s="92">
        <f>SUM(E30:E32)</f>
        <v>22</v>
      </c>
      <c r="F33" s="92">
        <f>SUM(F30:F32)</f>
        <v>27</v>
      </c>
      <c r="G33" s="92">
        <f>SUM(E33:F33)</f>
        <v>49</v>
      </c>
      <c r="H33" s="84"/>
      <c r="I33" s="87"/>
      <c r="J33" s="91"/>
      <c r="K33" s="87"/>
      <c r="L33" s="91"/>
      <c r="M33" s="87"/>
      <c r="N33" s="91"/>
      <c r="O33" s="87"/>
      <c r="P33" s="93"/>
    </row>
    <row r="34" spans="1:16" ht="15.75" thickBot="1">
      <c r="A34" s="161"/>
      <c r="B34" s="162">
        <f t="shared" ref="B34" si="5">E34*100/C34</f>
        <v>22.474666666666668</v>
      </c>
      <c r="C34" s="163">
        <v>100</v>
      </c>
      <c r="D34" s="164" t="s">
        <v>100</v>
      </c>
      <c r="E34" s="324">
        <f>AVERAGE(J30:L34)*SUM(E33+F33+G33)/1000</f>
        <v>22.474666666666668</v>
      </c>
      <c r="F34" s="325"/>
      <c r="G34" s="326"/>
      <c r="H34" s="165"/>
      <c r="I34" s="165"/>
      <c r="J34" s="166">
        <v>229</v>
      </c>
      <c r="K34" s="165">
        <v>230</v>
      </c>
      <c r="L34" s="166">
        <v>229</v>
      </c>
      <c r="M34" s="165">
        <v>399</v>
      </c>
      <c r="N34" s="166">
        <v>399</v>
      </c>
      <c r="O34" s="165">
        <v>397</v>
      </c>
      <c r="P34" s="167"/>
    </row>
    <row r="35" spans="1:16">
      <c r="A35" s="85">
        <v>4621</v>
      </c>
      <c r="B35" s="90"/>
      <c r="C35" s="79"/>
      <c r="D35" s="94">
        <v>1</v>
      </c>
      <c r="E35" s="94">
        <v>48</v>
      </c>
      <c r="F35" s="94">
        <v>62</v>
      </c>
      <c r="G35" s="94">
        <v>88</v>
      </c>
      <c r="H35" s="94"/>
      <c r="I35" s="87"/>
      <c r="J35" s="87"/>
      <c r="K35" s="87"/>
      <c r="L35" s="87"/>
      <c r="M35" s="87"/>
      <c r="N35" s="87"/>
      <c r="O35" s="87"/>
      <c r="P35" s="89">
        <v>42177</v>
      </c>
    </row>
    <row r="36" spans="1:16">
      <c r="A36" s="85"/>
      <c r="B36" s="85"/>
      <c r="C36" s="90"/>
      <c r="D36" s="84">
        <v>2</v>
      </c>
      <c r="E36" s="84">
        <v>62</v>
      </c>
      <c r="F36" s="84">
        <v>53</v>
      </c>
      <c r="G36" s="84">
        <v>35</v>
      </c>
      <c r="H36" s="84"/>
      <c r="I36" s="87"/>
      <c r="J36" s="91"/>
      <c r="K36" s="87"/>
      <c r="L36" s="91"/>
      <c r="M36" s="87"/>
      <c r="N36" s="91"/>
      <c r="O36" s="87"/>
      <c r="P36" s="89" t="s">
        <v>106</v>
      </c>
    </row>
    <row r="37" spans="1:16">
      <c r="A37" s="85"/>
      <c r="B37" s="85"/>
      <c r="C37" s="90"/>
      <c r="D37" s="84">
        <v>3</v>
      </c>
      <c r="E37" s="84">
        <v>25</v>
      </c>
      <c r="F37" s="84">
        <v>11</v>
      </c>
      <c r="G37" s="84">
        <v>14</v>
      </c>
      <c r="H37" s="88"/>
      <c r="I37" s="87"/>
      <c r="J37" s="91"/>
      <c r="K37" s="87"/>
      <c r="L37" s="91"/>
      <c r="M37" s="87"/>
      <c r="N37" s="91"/>
      <c r="O37" s="87"/>
      <c r="P37" s="89"/>
    </row>
    <row r="38" spans="1:16">
      <c r="A38" s="85"/>
      <c r="B38" s="85"/>
      <c r="C38" s="90"/>
      <c r="D38" s="84" t="s">
        <v>17</v>
      </c>
      <c r="E38" s="92">
        <f>SUM(E35:E37)</f>
        <v>135</v>
      </c>
      <c r="F38" s="92">
        <f>SUM(F35:F37)</f>
        <v>126</v>
      </c>
      <c r="G38" s="92">
        <f>SUM(G35:G37)</f>
        <v>137</v>
      </c>
      <c r="H38" s="88"/>
      <c r="I38" s="87"/>
      <c r="J38" s="91"/>
      <c r="K38" s="87"/>
      <c r="L38" s="91"/>
      <c r="M38" s="87"/>
      <c r="N38" s="91"/>
      <c r="O38" s="87"/>
      <c r="P38" s="93"/>
    </row>
    <row r="39" spans="1:16" ht="15.75" thickBot="1">
      <c r="A39" s="161"/>
      <c r="B39" s="162">
        <f t="shared" ref="B39" si="6">E39*100/C39</f>
        <v>36.456799999999994</v>
      </c>
      <c r="C39" s="163">
        <v>250</v>
      </c>
      <c r="D39" s="164" t="s">
        <v>100</v>
      </c>
      <c r="E39" s="324">
        <f>AVERAGE(J35:L39)*SUM(E38+F38+G38)/1000</f>
        <v>91.141999999999996</v>
      </c>
      <c r="F39" s="325"/>
      <c r="G39" s="326"/>
      <c r="H39" s="165"/>
      <c r="I39" s="165"/>
      <c r="J39" s="166">
        <v>226</v>
      </c>
      <c r="K39" s="165">
        <v>233</v>
      </c>
      <c r="L39" s="166">
        <v>228</v>
      </c>
      <c r="M39" s="165">
        <v>404</v>
      </c>
      <c r="N39" s="166">
        <v>402</v>
      </c>
      <c r="O39" s="165">
        <v>401</v>
      </c>
      <c r="P39" s="167"/>
    </row>
    <row r="40" spans="1:16">
      <c r="A40" s="85">
        <v>4621</v>
      </c>
      <c r="B40" s="90"/>
      <c r="C40" s="79"/>
      <c r="D40" s="94">
        <v>1</v>
      </c>
      <c r="E40" s="94">
        <v>49</v>
      </c>
      <c r="F40" s="94">
        <v>21</v>
      </c>
      <c r="G40" s="94">
        <v>28</v>
      </c>
      <c r="H40" s="94"/>
      <c r="I40" s="87"/>
      <c r="J40" s="87"/>
      <c r="K40" s="87"/>
      <c r="L40" s="87"/>
      <c r="M40" s="87"/>
      <c r="N40" s="87"/>
      <c r="O40" s="87"/>
      <c r="P40" s="89">
        <v>42177</v>
      </c>
    </row>
    <row r="41" spans="1:16">
      <c r="A41" s="85"/>
      <c r="B41" s="85"/>
      <c r="C41" s="90"/>
      <c r="D41" s="84">
        <v>2</v>
      </c>
      <c r="E41" s="84">
        <v>22</v>
      </c>
      <c r="F41" s="84">
        <v>14</v>
      </c>
      <c r="G41" s="84">
        <v>15</v>
      </c>
      <c r="H41" s="84"/>
      <c r="I41" s="87"/>
      <c r="J41" s="91"/>
      <c r="K41" s="87"/>
      <c r="L41" s="91"/>
      <c r="M41" s="87"/>
      <c r="N41" s="91"/>
      <c r="O41" s="87"/>
      <c r="P41" s="89" t="s">
        <v>107</v>
      </c>
    </row>
    <row r="42" spans="1:16">
      <c r="A42" s="85"/>
      <c r="B42" s="85"/>
      <c r="C42" s="90"/>
      <c r="D42" s="84">
        <v>3</v>
      </c>
      <c r="E42" s="84">
        <v>9</v>
      </c>
      <c r="F42" s="84">
        <v>5</v>
      </c>
      <c r="G42" s="84">
        <v>7</v>
      </c>
      <c r="H42" s="88"/>
      <c r="I42" s="87"/>
      <c r="J42" s="91"/>
      <c r="K42" s="87"/>
      <c r="L42" s="91"/>
      <c r="M42" s="87"/>
      <c r="N42" s="91"/>
      <c r="O42" s="87"/>
      <c r="P42" s="89"/>
    </row>
    <row r="43" spans="1:16">
      <c r="A43" s="85"/>
      <c r="B43" s="85"/>
      <c r="C43" s="90"/>
      <c r="D43" s="84" t="s">
        <v>17</v>
      </c>
      <c r="E43" s="92">
        <f>SUM(E40:E42)</f>
        <v>80</v>
      </c>
      <c r="F43" s="92">
        <f>SUM(F40:F42)</f>
        <v>40</v>
      </c>
      <c r="G43" s="92">
        <f>SUM(G40:G42)</f>
        <v>50</v>
      </c>
      <c r="H43" s="88"/>
      <c r="I43" s="87"/>
      <c r="J43" s="91"/>
      <c r="K43" s="87"/>
      <c r="L43" s="91"/>
      <c r="M43" s="87"/>
      <c r="N43" s="91"/>
      <c r="O43" s="87"/>
      <c r="P43" s="93"/>
    </row>
    <row r="44" spans="1:16" ht="15.75" thickBot="1">
      <c r="A44" s="161"/>
      <c r="B44" s="162">
        <f t="shared" ref="B44" si="7">E44*100/C44</f>
        <v>15.75333333333333</v>
      </c>
      <c r="C44" s="163">
        <v>250</v>
      </c>
      <c r="D44" s="164" t="s">
        <v>100</v>
      </c>
      <c r="E44" s="324">
        <f>AVERAGE(J40:L44)*SUM(E43+F43+G43)/1000</f>
        <v>39.383333333333326</v>
      </c>
      <c r="F44" s="325"/>
      <c r="G44" s="326"/>
      <c r="H44" s="165"/>
      <c r="I44" s="165"/>
      <c r="J44" s="166">
        <v>230</v>
      </c>
      <c r="K44" s="165">
        <v>235</v>
      </c>
      <c r="L44" s="166">
        <v>230</v>
      </c>
      <c r="M44" s="165">
        <v>404</v>
      </c>
      <c r="N44" s="166">
        <v>403</v>
      </c>
      <c r="O44" s="165">
        <v>402</v>
      </c>
      <c r="P44" s="167"/>
    </row>
    <row r="45" spans="1:16">
      <c r="A45" s="85">
        <v>4651</v>
      </c>
      <c r="B45" s="90"/>
      <c r="C45" s="79"/>
      <c r="D45" s="94">
        <v>1</v>
      </c>
      <c r="E45" s="94">
        <v>31</v>
      </c>
      <c r="F45" s="94">
        <v>40</v>
      </c>
      <c r="G45" s="94">
        <v>57</v>
      </c>
      <c r="H45" s="94"/>
      <c r="I45" s="87"/>
      <c r="J45" s="87"/>
      <c r="K45" s="87"/>
      <c r="L45" s="87"/>
      <c r="M45" s="87"/>
      <c r="N45" s="87"/>
      <c r="O45" s="87"/>
      <c r="P45" s="89">
        <v>42177</v>
      </c>
    </row>
    <row r="46" spans="1:16">
      <c r="A46" s="85"/>
      <c r="B46" s="85"/>
      <c r="C46" s="90"/>
      <c r="D46" s="84">
        <v>2</v>
      </c>
      <c r="E46" s="84">
        <v>15</v>
      </c>
      <c r="F46" s="84">
        <v>11</v>
      </c>
      <c r="G46" s="84">
        <v>5</v>
      </c>
      <c r="H46" s="84"/>
      <c r="I46" s="87"/>
      <c r="J46" s="91"/>
      <c r="K46" s="87"/>
      <c r="L46" s="91"/>
      <c r="M46" s="87"/>
      <c r="N46" s="91"/>
      <c r="O46" s="87"/>
      <c r="P46" s="89" t="s">
        <v>108</v>
      </c>
    </row>
    <row r="47" spans="1:16">
      <c r="A47" s="85"/>
      <c r="B47" s="85"/>
      <c r="C47" s="90"/>
      <c r="D47" s="84">
        <v>3</v>
      </c>
      <c r="E47" s="84">
        <v>16</v>
      </c>
      <c r="F47" s="84">
        <v>28</v>
      </c>
      <c r="G47" s="84">
        <v>26</v>
      </c>
      <c r="H47" s="88"/>
      <c r="I47" s="87"/>
      <c r="J47" s="91"/>
      <c r="K47" s="87"/>
      <c r="L47" s="91"/>
      <c r="M47" s="87"/>
      <c r="N47" s="91"/>
      <c r="O47" s="87"/>
      <c r="P47" s="89"/>
    </row>
    <row r="48" spans="1:16">
      <c r="A48" s="85"/>
      <c r="B48" s="85"/>
      <c r="C48" s="90"/>
      <c r="D48" s="84" t="s">
        <v>17</v>
      </c>
      <c r="E48" s="92">
        <f>SUM(E45:E47)</f>
        <v>62</v>
      </c>
      <c r="F48" s="92">
        <f>SUM(F45:F47)</f>
        <v>79</v>
      </c>
      <c r="G48" s="92">
        <f>SUM(G45:G47)</f>
        <v>88</v>
      </c>
      <c r="H48" s="88"/>
      <c r="I48" s="87"/>
      <c r="J48" s="91"/>
      <c r="K48" s="87"/>
      <c r="L48" s="91"/>
      <c r="M48" s="87"/>
      <c r="N48" s="91"/>
      <c r="O48" s="87"/>
      <c r="P48" s="93"/>
    </row>
    <row r="49" spans="1:16" ht="15.75" thickBot="1">
      <c r="A49" s="161"/>
      <c r="B49" s="162">
        <f t="shared" ref="B49" si="8">E49*100/C49</f>
        <v>51.448666666666661</v>
      </c>
      <c r="C49" s="163">
        <v>100</v>
      </c>
      <c r="D49" s="164" t="s">
        <v>100</v>
      </c>
      <c r="E49" s="324">
        <f>AVERAGE(J45:L49)*SUM(E48+F48+G48)/1000</f>
        <v>51.448666666666661</v>
      </c>
      <c r="F49" s="325"/>
      <c r="G49" s="326"/>
      <c r="H49" s="165"/>
      <c r="I49" s="165"/>
      <c r="J49" s="166">
        <v>228</v>
      </c>
      <c r="K49" s="165">
        <v>223</v>
      </c>
      <c r="L49" s="166">
        <v>223</v>
      </c>
      <c r="M49" s="165">
        <v>398</v>
      </c>
      <c r="N49" s="166">
        <v>401</v>
      </c>
      <c r="O49" s="165">
        <v>398</v>
      </c>
      <c r="P49" s="167"/>
    </row>
    <row r="50" spans="1:16">
      <c r="A50" s="85">
        <v>4651</v>
      </c>
      <c r="B50" s="90"/>
      <c r="C50" s="79"/>
      <c r="D50" s="94">
        <v>1</v>
      </c>
      <c r="E50" s="94">
        <v>49</v>
      </c>
      <c r="F50" s="94">
        <v>58</v>
      </c>
      <c r="G50" s="94">
        <v>56</v>
      </c>
      <c r="H50" s="94"/>
      <c r="I50" s="87"/>
      <c r="J50" s="87"/>
      <c r="K50" s="87"/>
      <c r="L50" s="87"/>
      <c r="M50" s="87"/>
      <c r="N50" s="87"/>
      <c r="O50" s="87"/>
      <c r="P50" s="89">
        <v>42177</v>
      </c>
    </row>
    <row r="51" spans="1:16">
      <c r="A51" s="85"/>
      <c r="B51" s="85"/>
      <c r="C51" s="90"/>
      <c r="D51" s="84">
        <v>2</v>
      </c>
      <c r="E51" s="84">
        <v>25</v>
      </c>
      <c r="F51" s="84">
        <v>24</v>
      </c>
      <c r="G51" s="84">
        <v>14</v>
      </c>
      <c r="H51" s="84"/>
      <c r="I51" s="87"/>
      <c r="J51" s="91"/>
      <c r="K51" s="87"/>
      <c r="L51" s="91"/>
      <c r="M51" s="87"/>
      <c r="N51" s="91"/>
      <c r="O51" s="87"/>
      <c r="P51" s="89" t="s">
        <v>109</v>
      </c>
    </row>
    <row r="52" spans="1:16">
      <c r="A52" s="85"/>
      <c r="B52" s="85"/>
      <c r="C52" s="90"/>
      <c r="D52" s="84">
        <v>3</v>
      </c>
      <c r="E52" s="84">
        <v>13</v>
      </c>
      <c r="F52" s="84">
        <v>14</v>
      </c>
      <c r="G52" s="84">
        <v>15</v>
      </c>
      <c r="H52" s="88"/>
      <c r="I52" s="87"/>
      <c r="J52" s="91"/>
      <c r="K52" s="87"/>
      <c r="L52" s="91"/>
      <c r="M52" s="87"/>
      <c r="N52" s="91"/>
      <c r="O52" s="87"/>
      <c r="P52" s="89"/>
    </row>
    <row r="53" spans="1:16">
      <c r="A53" s="85"/>
      <c r="B53" s="85"/>
      <c r="C53" s="90"/>
      <c r="D53" s="84" t="s">
        <v>17</v>
      </c>
      <c r="E53" s="92">
        <f>SUM(E50:E52)</f>
        <v>87</v>
      </c>
      <c r="F53" s="92">
        <f>SUM(F50:F52)</f>
        <v>96</v>
      </c>
      <c r="G53" s="92">
        <f>SUM(G50:G52)</f>
        <v>85</v>
      </c>
      <c r="H53" s="88"/>
      <c r="I53" s="87"/>
      <c r="J53" s="91"/>
      <c r="K53" s="87"/>
      <c r="L53" s="91"/>
      <c r="M53" s="87"/>
      <c r="N53" s="91"/>
      <c r="O53" s="87"/>
      <c r="P53" s="93"/>
    </row>
    <row r="54" spans="1:16" ht="15.75" thickBot="1">
      <c r="A54" s="161"/>
      <c r="B54" s="162">
        <f t="shared" ref="B54" si="9">E54*100/C54</f>
        <v>61.64</v>
      </c>
      <c r="C54" s="163">
        <v>100</v>
      </c>
      <c r="D54" s="164" t="s">
        <v>100</v>
      </c>
      <c r="E54" s="324">
        <f>AVERAGE(J50:L54)*SUM(E53+F53+G53)/1000</f>
        <v>61.64</v>
      </c>
      <c r="F54" s="325"/>
      <c r="G54" s="326"/>
      <c r="H54" s="165"/>
      <c r="I54" s="165"/>
      <c r="J54" s="166">
        <v>240</v>
      </c>
      <c r="K54" s="165">
        <v>225</v>
      </c>
      <c r="L54" s="166">
        <v>225</v>
      </c>
      <c r="M54" s="165">
        <v>395</v>
      </c>
      <c r="N54" s="166">
        <v>400</v>
      </c>
      <c r="O54" s="165">
        <v>395</v>
      </c>
      <c r="P54" s="167"/>
    </row>
    <row r="55" spans="1:16">
      <c r="A55" s="85">
        <v>4618</v>
      </c>
      <c r="B55" s="90"/>
      <c r="C55" s="79"/>
      <c r="D55" s="94">
        <v>1</v>
      </c>
      <c r="E55" s="94">
        <v>22</v>
      </c>
      <c r="F55" s="94">
        <v>27</v>
      </c>
      <c r="G55" s="94">
        <v>28</v>
      </c>
      <c r="H55" s="94"/>
      <c r="I55" s="87"/>
      <c r="J55" s="87"/>
      <c r="K55" s="87"/>
      <c r="L55" s="87"/>
      <c r="M55" s="87"/>
      <c r="N55" s="87"/>
      <c r="O55" s="87"/>
      <c r="P55" s="89">
        <v>42177</v>
      </c>
    </row>
    <row r="56" spans="1:16">
      <c r="A56" s="85"/>
      <c r="B56" s="85"/>
      <c r="C56" s="90"/>
      <c r="D56" s="84">
        <v>2</v>
      </c>
      <c r="E56" s="84">
        <v>15</v>
      </c>
      <c r="F56" s="84">
        <v>16</v>
      </c>
      <c r="G56" s="84">
        <v>18</v>
      </c>
      <c r="H56" s="84"/>
      <c r="I56" s="87"/>
      <c r="J56" s="91"/>
      <c r="K56" s="87"/>
      <c r="L56" s="91"/>
      <c r="M56" s="87"/>
      <c r="N56" s="91"/>
      <c r="O56" s="87"/>
      <c r="P56" s="89" t="s">
        <v>110</v>
      </c>
    </row>
    <row r="57" spans="1:16">
      <c r="A57" s="85"/>
      <c r="B57" s="85"/>
      <c r="C57" s="90"/>
      <c r="D57" s="84">
        <v>3</v>
      </c>
      <c r="E57" s="84">
        <v>0</v>
      </c>
      <c r="F57" s="84">
        <v>0</v>
      </c>
      <c r="G57" s="84">
        <v>0</v>
      </c>
      <c r="H57" s="88"/>
      <c r="I57" s="87"/>
      <c r="J57" s="91"/>
      <c r="K57" s="87"/>
      <c r="L57" s="91"/>
      <c r="M57" s="87"/>
      <c r="N57" s="91"/>
      <c r="O57" s="87"/>
      <c r="P57" s="89"/>
    </row>
    <row r="58" spans="1:16">
      <c r="A58" s="85"/>
      <c r="B58" s="85"/>
      <c r="C58" s="90"/>
      <c r="D58" s="84" t="s">
        <v>17</v>
      </c>
      <c r="E58" s="92">
        <f>SUM(E55:E57)</f>
        <v>37</v>
      </c>
      <c r="F58" s="92">
        <f>SUM(F55:F57)</f>
        <v>43</v>
      </c>
      <c r="G58" s="92">
        <f>SUM(G55:G57)</f>
        <v>46</v>
      </c>
      <c r="H58" s="88"/>
      <c r="I58" s="87"/>
      <c r="J58" s="91"/>
      <c r="K58" s="87"/>
      <c r="L58" s="91"/>
      <c r="M58" s="87"/>
      <c r="N58" s="91"/>
      <c r="O58" s="87"/>
      <c r="P58" s="93"/>
    </row>
    <row r="59" spans="1:16" ht="15.75" thickBot="1">
      <c r="A59" s="161"/>
      <c r="B59" s="162">
        <f t="shared" ref="B59" si="10">E59*100/C59</f>
        <v>29.861999999999998</v>
      </c>
      <c r="C59" s="163">
        <v>100</v>
      </c>
      <c r="D59" s="164" t="s">
        <v>100</v>
      </c>
      <c r="E59" s="324">
        <f>AVERAGE(J55:L59)*SUM(E58+F58+G58)/1000</f>
        <v>29.861999999999998</v>
      </c>
      <c r="F59" s="325"/>
      <c r="G59" s="326"/>
      <c r="H59" s="165"/>
      <c r="I59" s="165"/>
      <c r="J59" s="166">
        <v>239</v>
      </c>
      <c r="K59" s="165">
        <v>236</v>
      </c>
      <c r="L59" s="166">
        <v>236</v>
      </c>
      <c r="M59" s="165">
        <v>406</v>
      </c>
      <c r="N59" s="166">
        <v>403</v>
      </c>
      <c r="O59" s="165">
        <v>405</v>
      </c>
      <c r="P59" s="167"/>
    </row>
    <row r="60" spans="1:16">
      <c r="A60" s="85">
        <v>4618</v>
      </c>
      <c r="B60" s="90"/>
      <c r="C60" s="79"/>
      <c r="D60" s="94">
        <v>1</v>
      </c>
      <c r="E60" s="94">
        <v>47</v>
      </c>
      <c r="F60" s="94">
        <v>60</v>
      </c>
      <c r="G60" s="94">
        <v>60</v>
      </c>
      <c r="H60" s="94"/>
      <c r="I60" s="87"/>
      <c r="J60" s="87"/>
      <c r="K60" s="87"/>
      <c r="L60" s="87"/>
      <c r="M60" s="87"/>
      <c r="N60" s="87"/>
      <c r="O60" s="87"/>
      <c r="P60" s="89">
        <v>42177</v>
      </c>
    </row>
    <row r="61" spans="1:16">
      <c r="A61" s="85"/>
      <c r="B61" s="85"/>
      <c r="C61" s="90"/>
      <c r="D61" s="84">
        <v>2</v>
      </c>
      <c r="E61" s="84">
        <v>29</v>
      </c>
      <c r="F61" s="84">
        <v>27</v>
      </c>
      <c r="G61" s="84">
        <v>23</v>
      </c>
      <c r="H61" s="84"/>
      <c r="I61" s="87"/>
      <c r="J61" s="91"/>
      <c r="K61" s="87"/>
      <c r="L61" s="91"/>
      <c r="M61" s="87"/>
      <c r="N61" s="91"/>
      <c r="O61" s="87"/>
      <c r="P61" s="89" t="s">
        <v>111</v>
      </c>
    </row>
    <row r="62" spans="1:16">
      <c r="A62" s="85"/>
      <c r="B62" s="85"/>
      <c r="C62" s="90"/>
      <c r="D62" s="84">
        <v>3</v>
      </c>
      <c r="E62" s="84">
        <v>0</v>
      </c>
      <c r="F62" s="84">
        <v>0</v>
      </c>
      <c r="G62" s="84">
        <v>0</v>
      </c>
      <c r="H62" s="88"/>
      <c r="I62" s="87"/>
      <c r="J62" s="91"/>
      <c r="K62" s="87"/>
      <c r="L62" s="91"/>
      <c r="M62" s="87"/>
      <c r="N62" s="91"/>
      <c r="O62" s="87"/>
      <c r="P62" s="89"/>
    </row>
    <row r="63" spans="1:16">
      <c r="A63" s="85"/>
      <c r="B63" s="85"/>
      <c r="C63" s="90"/>
      <c r="D63" s="84" t="s">
        <v>17</v>
      </c>
      <c r="E63" s="92">
        <f>SUM(E60:E62)</f>
        <v>76</v>
      </c>
      <c r="F63" s="92">
        <f>SUM(F60:F62)</f>
        <v>87</v>
      </c>
      <c r="G63" s="92">
        <f>SUM(G60:G62)</f>
        <v>83</v>
      </c>
      <c r="H63" s="88"/>
      <c r="I63" s="87"/>
      <c r="J63" s="91"/>
      <c r="K63" s="87"/>
      <c r="L63" s="91"/>
      <c r="M63" s="87"/>
      <c r="N63" s="91"/>
      <c r="O63" s="87"/>
      <c r="P63" s="93"/>
    </row>
    <row r="64" spans="1:16" ht="15.75" thickBot="1">
      <c r="A64" s="161"/>
      <c r="B64" s="162">
        <f t="shared" ref="B64" si="11">E64*100/C64</f>
        <v>57.81</v>
      </c>
      <c r="C64" s="163">
        <v>100</v>
      </c>
      <c r="D64" s="164" t="s">
        <v>100</v>
      </c>
      <c r="E64" s="324">
        <f>AVERAGE(J60:L64)*SUM(E63+F63+G63)/1000</f>
        <v>57.81</v>
      </c>
      <c r="F64" s="325"/>
      <c r="G64" s="326"/>
      <c r="H64" s="165"/>
      <c r="I64" s="165"/>
      <c r="J64" s="166">
        <v>235</v>
      </c>
      <c r="K64" s="165">
        <v>235</v>
      </c>
      <c r="L64" s="166">
        <v>235</v>
      </c>
      <c r="M64" s="165">
        <v>403</v>
      </c>
      <c r="N64" s="166">
        <v>401</v>
      </c>
      <c r="O64" s="165">
        <v>403</v>
      </c>
      <c r="P64" s="167"/>
    </row>
    <row r="65" spans="1:16">
      <c r="A65" s="85">
        <v>4619</v>
      </c>
      <c r="B65" s="90"/>
      <c r="C65" s="79"/>
      <c r="D65" s="94">
        <v>1</v>
      </c>
      <c r="E65" s="94">
        <v>57</v>
      </c>
      <c r="F65" s="94">
        <v>46</v>
      </c>
      <c r="G65" s="94">
        <v>40</v>
      </c>
      <c r="H65" s="94"/>
      <c r="I65" s="87"/>
      <c r="J65" s="87"/>
      <c r="K65" s="87"/>
      <c r="L65" s="87"/>
      <c r="M65" s="87"/>
      <c r="N65" s="87"/>
      <c r="O65" s="87"/>
      <c r="P65" s="89">
        <v>42177</v>
      </c>
    </row>
    <row r="66" spans="1:16">
      <c r="A66" s="85"/>
      <c r="B66" s="85"/>
      <c r="C66" s="90"/>
      <c r="D66" s="84">
        <v>2</v>
      </c>
      <c r="E66" s="84">
        <v>38</v>
      </c>
      <c r="F66" s="84">
        <v>22</v>
      </c>
      <c r="G66" s="84">
        <v>20</v>
      </c>
      <c r="H66" s="84"/>
      <c r="I66" s="87"/>
      <c r="J66" s="91"/>
      <c r="K66" s="87"/>
      <c r="L66" s="91"/>
      <c r="M66" s="87"/>
      <c r="N66" s="91"/>
      <c r="O66" s="87"/>
      <c r="P66" s="89" t="s">
        <v>112</v>
      </c>
    </row>
    <row r="67" spans="1:16">
      <c r="A67" s="85"/>
      <c r="B67" s="85"/>
      <c r="C67" s="90"/>
      <c r="D67" s="84">
        <v>3</v>
      </c>
      <c r="E67" s="84">
        <v>18</v>
      </c>
      <c r="F67" s="84">
        <v>16</v>
      </c>
      <c r="G67" s="84">
        <v>30</v>
      </c>
      <c r="H67" s="88"/>
      <c r="I67" s="87"/>
      <c r="J67" s="91"/>
      <c r="K67" s="87"/>
      <c r="L67" s="91"/>
      <c r="M67" s="87"/>
      <c r="N67" s="91"/>
      <c r="O67" s="87"/>
      <c r="P67" s="89"/>
    </row>
    <row r="68" spans="1:16">
      <c r="A68" s="85"/>
      <c r="B68" s="85"/>
      <c r="C68" s="90"/>
      <c r="D68" s="84" t="s">
        <v>17</v>
      </c>
      <c r="E68" s="92">
        <f>SUM(E65:E67)</f>
        <v>113</v>
      </c>
      <c r="F68" s="92">
        <f>SUM(F65:F67)</f>
        <v>84</v>
      </c>
      <c r="G68" s="92">
        <f>SUM(G65:G67)</f>
        <v>90</v>
      </c>
      <c r="H68" s="88"/>
      <c r="I68" s="87"/>
      <c r="J68" s="91"/>
      <c r="K68" s="87"/>
      <c r="L68" s="91"/>
      <c r="M68" s="87"/>
      <c r="N68" s="91"/>
      <c r="O68" s="87"/>
      <c r="P68" s="93"/>
    </row>
    <row r="69" spans="1:16" ht="15.75" thickBot="1">
      <c r="A69" s="161"/>
      <c r="B69" s="162">
        <f t="shared" ref="B69" si="12">E69*100/C69</f>
        <v>65.244666666666674</v>
      </c>
      <c r="C69" s="163">
        <v>100</v>
      </c>
      <c r="D69" s="164" t="s">
        <v>100</v>
      </c>
      <c r="E69" s="324">
        <f>AVERAGE(J65:L69)*SUM(E68+F68+G68)/1000</f>
        <v>65.244666666666674</v>
      </c>
      <c r="F69" s="325"/>
      <c r="G69" s="326"/>
      <c r="H69" s="165"/>
      <c r="I69" s="165"/>
      <c r="J69" s="166">
        <v>229</v>
      </c>
      <c r="K69" s="165">
        <v>225</v>
      </c>
      <c r="L69" s="166">
        <v>228</v>
      </c>
      <c r="M69" s="165">
        <v>403</v>
      </c>
      <c r="N69" s="166">
        <v>402</v>
      </c>
      <c r="O69" s="165">
        <v>403</v>
      </c>
      <c r="P69" s="167"/>
    </row>
    <row r="70" spans="1:16">
      <c r="A70" s="85">
        <v>4619</v>
      </c>
      <c r="B70" s="90"/>
      <c r="C70" s="79"/>
      <c r="D70" s="94">
        <v>1</v>
      </c>
      <c r="E70" s="94">
        <v>44</v>
      </c>
      <c r="F70" s="94">
        <v>37</v>
      </c>
      <c r="G70" s="94">
        <v>45</v>
      </c>
      <c r="H70" s="94"/>
      <c r="I70" s="87"/>
      <c r="J70" s="87"/>
      <c r="K70" s="87"/>
      <c r="L70" s="87"/>
      <c r="M70" s="87"/>
      <c r="N70" s="87"/>
      <c r="O70" s="87"/>
      <c r="P70" s="89">
        <v>42177</v>
      </c>
    </row>
    <row r="71" spans="1:16">
      <c r="A71" s="85"/>
      <c r="B71" s="85"/>
      <c r="C71" s="90"/>
      <c r="D71" s="84">
        <v>2</v>
      </c>
      <c r="E71" s="84">
        <v>35</v>
      </c>
      <c r="F71" s="84">
        <v>30</v>
      </c>
      <c r="G71" s="84">
        <v>38</v>
      </c>
      <c r="H71" s="84"/>
      <c r="I71" s="87"/>
      <c r="J71" s="91"/>
      <c r="K71" s="87"/>
      <c r="L71" s="91"/>
      <c r="M71" s="87"/>
      <c r="N71" s="91"/>
      <c r="O71" s="87"/>
      <c r="P71" s="89" t="s">
        <v>113</v>
      </c>
    </row>
    <row r="72" spans="1:16">
      <c r="A72" s="85"/>
      <c r="B72" s="85"/>
      <c r="C72" s="90"/>
      <c r="D72" s="84">
        <v>3</v>
      </c>
      <c r="E72" s="84">
        <v>49</v>
      </c>
      <c r="F72" s="84">
        <v>50</v>
      </c>
      <c r="G72" s="84">
        <v>45</v>
      </c>
      <c r="H72" s="88"/>
      <c r="I72" s="87"/>
      <c r="J72" s="91"/>
      <c r="K72" s="87"/>
      <c r="L72" s="91"/>
      <c r="M72" s="87"/>
      <c r="N72" s="91"/>
      <c r="O72" s="87"/>
      <c r="P72" s="89"/>
    </row>
    <row r="73" spans="1:16">
      <c r="A73" s="85"/>
      <c r="B73" s="85"/>
      <c r="C73" s="90"/>
      <c r="D73" s="84" t="s">
        <v>17</v>
      </c>
      <c r="E73" s="92">
        <f>SUM(E70:E72)</f>
        <v>128</v>
      </c>
      <c r="F73" s="92">
        <f>SUM(F70:F72)</f>
        <v>117</v>
      </c>
      <c r="G73" s="92">
        <f>SUM(G70:G72)</f>
        <v>128</v>
      </c>
      <c r="H73" s="88"/>
      <c r="I73" s="87"/>
      <c r="J73" s="91"/>
      <c r="K73" s="87"/>
      <c r="L73" s="91"/>
      <c r="M73" s="87"/>
      <c r="N73" s="91"/>
      <c r="O73" s="87"/>
      <c r="P73" s="93"/>
    </row>
    <row r="74" spans="1:16" ht="15.75" thickBot="1">
      <c r="A74" s="161"/>
      <c r="B74" s="162">
        <f t="shared" ref="B74" si="13">E74*100/C74</f>
        <v>84.546666666666667</v>
      </c>
      <c r="C74" s="163">
        <v>100</v>
      </c>
      <c r="D74" s="164" t="s">
        <v>100</v>
      </c>
      <c r="E74" s="324">
        <f>AVERAGE(J70:L74)*SUM(E73+F73+G73)/1000</f>
        <v>84.546666666666653</v>
      </c>
      <c r="F74" s="325"/>
      <c r="G74" s="326"/>
      <c r="H74" s="165"/>
      <c r="I74" s="165"/>
      <c r="J74" s="166">
        <v>226</v>
      </c>
      <c r="K74" s="165">
        <v>224</v>
      </c>
      <c r="L74" s="166">
        <v>230</v>
      </c>
      <c r="M74" s="165">
        <v>398</v>
      </c>
      <c r="N74" s="166">
        <v>396</v>
      </c>
      <c r="O74" s="165">
        <v>398</v>
      </c>
      <c r="P74" s="167"/>
    </row>
    <row r="75" spans="1:16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</row>
    <row r="76" spans="1:16">
      <c r="A76" s="85">
        <v>4675</v>
      </c>
      <c r="B76" s="86"/>
      <c r="C76" s="79"/>
      <c r="D76" s="84">
        <v>1</v>
      </c>
      <c r="E76" s="84">
        <v>53</v>
      </c>
      <c r="F76" s="84">
        <v>64</v>
      </c>
      <c r="G76" s="84">
        <v>69</v>
      </c>
      <c r="H76" s="84"/>
      <c r="I76" s="87"/>
      <c r="J76" s="88"/>
      <c r="K76" s="88"/>
      <c r="L76" s="88"/>
      <c r="M76" s="88"/>
      <c r="N76" s="88"/>
      <c r="O76" s="88"/>
      <c r="P76" s="89">
        <v>42177</v>
      </c>
    </row>
    <row r="77" spans="1:16">
      <c r="A77" s="85"/>
      <c r="B77" s="85"/>
      <c r="C77" s="90"/>
      <c r="D77" s="84">
        <v>2</v>
      </c>
      <c r="E77" s="84">
        <v>17</v>
      </c>
      <c r="F77" s="84">
        <v>20</v>
      </c>
      <c r="G77" s="84">
        <v>20</v>
      </c>
      <c r="H77" s="84"/>
      <c r="I77" s="87"/>
      <c r="J77" s="91"/>
      <c r="K77" s="87"/>
      <c r="L77" s="91"/>
      <c r="M77" s="87"/>
      <c r="N77" s="91"/>
      <c r="O77" s="87"/>
      <c r="P77" s="89" t="s">
        <v>114</v>
      </c>
    </row>
    <row r="78" spans="1:16">
      <c r="A78" s="85"/>
      <c r="B78" s="85"/>
      <c r="C78" s="90"/>
      <c r="D78" s="84">
        <v>3</v>
      </c>
      <c r="E78" s="84">
        <v>30</v>
      </c>
      <c r="F78" s="84">
        <v>34</v>
      </c>
      <c r="G78" s="84">
        <v>28</v>
      </c>
      <c r="H78" s="88"/>
      <c r="I78" s="87"/>
      <c r="J78" s="91"/>
      <c r="K78" s="87"/>
      <c r="L78" s="91"/>
      <c r="M78" s="87"/>
      <c r="N78" s="91"/>
      <c r="O78" s="87"/>
      <c r="P78" s="89"/>
    </row>
    <row r="79" spans="1:16">
      <c r="A79" s="85"/>
      <c r="B79" s="85"/>
      <c r="C79" s="90"/>
      <c r="D79" s="84" t="s">
        <v>17</v>
      </c>
      <c r="E79" s="92">
        <f>SUM(E76:E78)</f>
        <v>100</v>
      </c>
      <c r="F79" s="92">
        <f>SUM(F76:F78)</f>
        <v>118</v>
      </c>
      <c r="G79" s="92">
        <f>SUM(G76:G78)</f>
        <v>117</v>
      </c>
      <c r="H79" s="88"/>
      <c r="I79" s="87"/>
      <c r="J79" s="91"/>
      <c r="K79" s="87"/>
      <c r="L79" s="91"/>
      <c r="M79" s="87"/>
      <c r="N79" s="91"/>
      <c r="O79" s="87"/>
      <c r="P79" s="93"/>
    </row>
    <row r="80" spans="1:16" ht="15.75" thickBot="1">
      <c r="A80" s="161"/>
      <c r="B80" s="162">
        <f t="shared" ref="B80" si="14">E80*100/C80</f>
        <v>76.826666666666668</v>
      </c>
      <c r="C80" s="163">
        <v>100</v>
      </c>
      <c r="D80" s="164" t="s">
        <v>100</v>
      </c>
      <c r="E80" s="324">
        <f>AVERAGE(J76:L80)*SUM(E79+F79+G79)/1000</f>
        <v>76.826666666666668</v>
      </c>
      <c r="F80" s="325"/>
      <c r="G80" s="326"/>
      <c r="H80" s="165"/>
      <c r="I80" s="165"/>
      <c r="J80" s="166">
        <v>228</v>
      </c>
      <c r="K80" s="165">
        <v>230</v>
      </c>
      <c r="L80" s="166">
        <v>230</v>
      </c>
      <c r="M80" s="165">
        <v>403</v>
      </c>
      <c r="N80" s="166">
        <v>403</v>
      </c>
      <c r="O80" s="165">
        <v>403</v>
      </c>
      <c r="P80" s="167"/>
    </row>
    <row r="81" spans="1:16">
      <c r="A81" s="85">
        <v>4675</v>
      </c>
      <c r="B81" s="90"/>
      <c r="C81" s="79"/>
      <c r="D81" s="94">
        <v>1</v>
      </c>
      <c r="E81" s="94">
        <v>74</v>
      </c>
      <c r="F81" s="94">
        <v>73</v>
      </c>
      <c r="G81" s="94">
        <v>70</v>
      </c>
      <c r="H81" s="94"/>
      <c r="I81" s="87"/>
      <c r="J81" s="87"/>
      <c r="K81" s="87"/>
      <c r="L81" s="87"/>
      <c r="M81" s="87"/>
      <c r="N81" s="87"/>
      <c r="O81" s="87"/>
      <c r="P81" s="89">
        <v>42177</v>
      </c>
    </row>
    <row r="82" spans="1:16">
      <c r="A82" s="85"/>
      <c r="B82" s="85"/>
      <c r="C82" s="90"/>
      <c r="D82" s="84">
        <v>2</v>
      </c>
      <c r="E82" s="84">
        <v>40</v>
      </c>
      <c r="F82" s="84">
        <v>20</v>
      </c>
      <c r="G82" s="84">
        <v>32</v>
      </c>
      <c r="H82" s="84"/>
      <c r="I82" s="87"/>
      <c r="J82" s="91"/>
      <c r="K82" s="87"/>
      <c r="L82" s="91"/>
      <c r="M82" s="87"/>
      <c r="N82" s="91"/>
      <c r="O82" s="87"/>
      <c r="P82" s="89" t="s">
        <v>115</v>
      </c>
    </row>
    <row r="83" spans="1:16">
      <c r="A83" s="85"/>
      <c r="B83" s="85"/>
      <c r="C83" s="90"/>
      <c r="D83" s="84">
        <v>3</v>
      </c>
      <c r="E83" s="84">
        <v>23</v>
      </c>
      <c r="F83" s="84">
        <v>31</v>
      </c>
      <c r="G83" s="84">
        <v>28</v>
      </c>
      <c r="H83" s="88"/>
      <c r="I83" s="87"/>
      <c r="J83" s="91"/>
      <c r="K83" s="87"/>
      <c r="L83" s="91"/>
      <c r="M83" s="87"/>
      <c r="N83" s="91"/>
      <c r="O83" s="87"/>
      <c r="P83" s="89"/>
    </row>
    <row r="84" spans="1:16">
      <c r="A84" s="85"/>
      <c r="B84" s="85"/>
      <c r="C84" s="90"/>
      <c r="D84" s="84" t="s">
        <v>17</v>
      </c>
      <c r="E84" s="92">
        <f>SUM(E81:E83)</f>
        <v>137</v>
      </c>
      <c r="F84" s="92">
        <f>SUM(F81:F83)</f>
        <v>124</v>
      </c>
      <c r="G84" s="92">
        <f>SUM(G81:G83)</f>
        <v>130</v>
      </c>
      <c r="H84" s="88"/>
      <c r="I84" s="87"/>
      <c r="J84" s="91"/>
      <c r="K84" s="87"/>
      <c r="L84" s="91"/>
      <c r="M84" s="87"/>
      <c r="N84" s="91"/>
      <c r="O84" s="87"/>
      <c r="P84" s="93"/>
    </row>
    <row r="85" spans="1:16" ht="15.75" thickBot="1">
      <c r="A85" s="161"/>
      <c r="B85" s="162">
        <f t="shared" ref="B85" si="15">E85*100/C85</f>
        <v>89.93</v>
      </c>
      <c r="C85" s="163">
        <v>100</v>
      </c>
      <c r="D85" s="164" t="s">
        <v>100</v>
      </c>
      <c r="E85" s="324">
        <f>AVERAGE(J81:L85)*SUM(E84+F84+G84)/1000</f>
        <v>89.93</v>
      </c>
      <c r="F85" s="325"/>
      <c r="G85" s="326"/>
      <c r="H85" s="165"/>
      <c r="I85" s="165"/>
      <c r="J85" s="166">
        <v>230</v>
      </c>
      <c r="K85" s="165">
        <v>230</v>
      </c>
      <c r="L85" s="166">
        <v>230</v>
      </c>
      <c r="M85" s="165">
        <v>403</v>
      </c>
      <c r="N85" s="166">
        <v>403</v>
      </c>
      <c r="O85" s="165">
        <v>403</v>
      </c>
      <c r="P85" s="167"/>
    </row>
    <row r="86" spans="1:16">
      <c r="A86" s="85">
        <v>4685</v>
      </c>
      <c r="B86" s="90"/>
      <c r="C86" s="79"/>
      <c r="D86" s="94">
        <v>1</v>
      </c>
      <c r="E86" s="94">
        <v>55</v>
      </c>
      <c r="F86" s="94">
        <v>53</v>
      </c>
      <c r="G86" s="94">
        <v>60</v>
      </c>
      <c r="H86" s="94"/>
      <c r="I86" s="87"/>
      <c r="J86" s="87"/>
      <c r="K86" s="87"/>
      <c r="L86" s="87"/>
      <c r="M86" s="87"/>
      <c r="N86" s="87"/>
      <c r="O86" s="87"/>
      <c r="P86" s="89">
        <v>42177</v>
      </c>
    </row>
    <row r="87" spans="1:16">
      <c r="A87" s="85"/>
      <c r="B87" s="85"/>
      <c r="C87" s="90"/>
      <c r="D87" s="84">
        <v>2</v>
      </c>
      <c r="E87" s="84">
        <v>46</v>
      </c>
      <c r="F87" s="84">
        <v>40</v>
      </c>
      <c r="G87" s="84">
        <v>44</v>
      </c>
      <c r="H87" s="84"/>
      <c r="I87" s="87"/>
      <c r="J87" s="91"/>
      <c r="K87" s="87"/>
      <c r="L87" s="91"/>
      <c r="M87" s="87"/>
      <c r="N87" s="91"/>
      <c r="O87" s="87"/>
      <c r="P87" s="89" t="s">
        <v>116</v>
      </c>
    </row>
    <row r="88" spans="1:16">
      <c r="A88" s="85"/>
      <c r="B88" s="85"/>
      <c r="C88" s="90"/>
      <c r="D88" s="84">
        <v>3</v>
      </c>
      <c r="E88" s="84">
        <v>0</v>
      </c>
      <c r="F88" s="84">
        <v>0</v>
      </c>
      <c r="G88" s="84">
        <v>0</v>
      </c>
      <c r="H88" s="88"/>
      <c r="I88" s="87"/>
      <c r="J88" s="91"/>
      <c r="K88" s="87"/>
      <c r="L88" s="91"/>
      <c r="M88" s="87"/>
      <c r="N88" s="91"/>
      <c r="O88" s="87"/>
      <c r="P88" s="89"/>
    </row>
    <row r="89" spans="1:16">
      <c r="A89" s="85"/>
      <c r="B89" s="85"/>
      <c r="C89" s="90"/>
      <c r="D89" s="84" t="s">
        <v>17</v>
      </c>
      <c r="E89" s="92">
        <f>SUM(E86:E88)</f>
        <v>101</v>
      </c>
      <c r="F89" s="92">
        <f>SUM(F86:F88)</f>
        <v>93</v>
      </c>
      <c r="G89" s="92">
        <f>SUM(G86:G88)</f>
        <v>104</v>
      </c>
      <c r="H89" s="88"/>
      <c r="I89" s="87"/>
      <c r="J89" s="91"/>
      <c r="K89" s="87"/>
      <c r="L89" s="91"/>
      <c r="M89" s="87"/>
      <c r="N89" s="91"/>
      <c r="O89" s="87"/>
      <c r="P89" s="93"/>
    </row>
    <row r="90" spans="1:16" ht="15.75" thickBot="1">
      <c r="A90" s="161"/>
      <c r="B90" s="162">
        <f t="shared" ref="B90" si="16">E90*100/C90</f>
        <v>69.930666666666653</v>
      </c>
      <c r="C90" s="163">
        <v>100</v>
      </c>
      <c r="D90" s="164" t="s">
        <v>100</v>
      </c>
      <c r="E90" s="324">
        <f>AVERAGE(J86:L90)*SUM(E89+F89+G89)/1000</f>
        <v>69.930666666666653</v>
      </c>
      <c r="F90" s="325"/>
      <c r="G90" s="326"/>
      <c r="H90" s="165"/>
      <c r="I90" s="165"/>
      <c r="J90" s="166">
        <v>234</v>
      </c>
      <c r="K90" s="165">
        <v>234</v>
      </c>
      <c r="L90" s="166">
        <v>236</v>
      </c>
      <c r="M90" s="165">
        <v>398</v>
      </c>
      <c r="N90" s="166">
        <v>401</v>
      </c>
      <c r="O90" s="165">
        <v>398</v>
      </c>
      <c r="P90" s="167"/>
    </row>
    <row r="91" spans="1:16">
      <c r="A91" s="85">
        <v>4685</v>
      </c>
      <c r="B91" s="90"/>
      <c r="C91" s="79"/>
      <c r="D91" s="94">
        <v>1</v>
      </c>
      <c r="E91" s="94">
        <v>60</v>
      </c>
      <c r="F91" s="94">
        <v>54</v>
      </c>
      <c r="G91" s="94">
        <v>66</v>
      </c>
      <c r="H91" s="94"/>
      <c r="I91" s="87"/>
      <c r="J91" s="87"/>
      <c r="K91" s="87"/>
      <c r="L91" s="87"/>
      <c r="M91" s="87"/>
      <c r="N91" s="87"/>
      <c r="O91" s="87"/>
      <c r="P91" s="89">
        <v>42177</v>
      </c>
    </row>
    <row r="92" spans="1:16">
      <c r="A92" s="85"/>
      <c r="B92" s="85"/>
      <c r="C92" s="90"/>
      <c r="D92" s="84">
        <v>2</v>
      </c>
      <c r="E92" s="84">
        <v>36</v>
      </c>
      <c r="F92" s="84">
        <v>42</v>
      </c>
      <c r="G92" s="84">
        <v>50</v>
      </c>
      <c r="H92" s="84"/>
      <c r="I92" s="87"/>
      <c r="J92" s="91"/>
      <c r="K92" s="87"/>
      <c r="L92" s="91"/>
      <c r="M92" s="87"/>
      <c r="N92" s="91"/>
      <c r="O92" s="87"/>
      <c r="P92" s="89" t="s">
        <v>117</v>
      </c>
    </row>
    <row r="93" spans="1:16">
      <c r="A93" s="85"/>
      <c r="B93" s="85"/>
      <c r="C93" s="90"/>
      <c r="D93" s="84" t="s">
        <v>69</v>
      </c>
      <c r="E93" s="84" t="s">
        <v>69</v>
      </c>
      <c r="F93" s="84" t="s">
        <v>69</v>
      </c>
      <c r="G93" s="84" t="s">
        <v>69</v>
      </c>
      <c r="H93" s="88"/>
      <c r="I93" s="87"/>
      <c r="J93" s="91"/>
      <c r="K93" s="87"/>
      <c r="L93" s="91"/>
      <c r="M93" s="87"/>
      <c r="N93" s="91"/>
      <c r="O93" s="87"/>
      <c r="P93" s="89"/>
    </row>
    <row r="94" spans="1:16">
      <c r="A94" s="85"/>
      <c r="B94" s="85"/>
      <c r="C94" s="90"/>
      <c r="D94" s="84" t="s">
        <v>17</v>
      </c>
      <c r="E94" s="92">
        <f>SUM(E91:E93)</f>
        <v>96</v>
      </c>
      <c r="F94" s="92">
        <f>SUM(F91:F93)</f>
        <v>96</v>
      </c>
      <c r="G94" s="92">
        <f>SUM(G91:G93)</f>
        <v>116</v>
      </c>
      <c r="H94" s="88"/>
      <c r="I94" s="87"/>
      <c r="J94" s="91"/>
      <c r="K94" s="87"/>
      <c r="L94" s="91"/>
      <c r="M94" s="87"/>
      <c r="N94" s="91"/>
      <c r="O94" s="87"/>
      <c r="P94" s="93"/>
    </row>
    <row r="95" spans="1:16" ht="15.75" thickBot="1">
      <c r="A95" s="161"/>
      <c r="B95" s="162">
        <f t="shared" ref="B95" si="17">E95*100/C95</f>
        <v>71.045333333333332</v>
      </c>
      <c r="C95" s="163">
        <v>100</v>
      </c>
      <c r="D95" s="164" t="s">
        <v>100</v>
      </c>
      <c r="E95" s="324">
        <f>AVERAGE(J91:L95)*SUM(E94+F94+G94)/1000</f>
        <v>71.045333333333332</v>
      </c>
      <c r="F95" s="325"/>
      <c r="G95" s="326"/>
      <c r="H95" s="165"/>
      <c r="I95" s="165"/>
      <c r="J95" s="166">
        <v>228</v>
      </c>
      <c r="K95" s="165">
        <v>232</v>
      </c>
      <c r="L95" s="166">
        <v>232</v>
      </c>
      <c r="M95" s="165">
        <v>400</v>
      </c>
      <c r="N95" s="166">
        <v>401</v>
      </c>
      <c r="O95" s="165">
        <v>400</v>
      </c>
      <c r="P95" s="167"/>
    </row>
    <row r="96" spans="1:16">
      <c r="A96" s="85">
        <v>4689</v>
      </c>
      <c r="B96" s="90"/>
      <c r="C96" s="79"/>
      <c r="D96" s="94">
        <v>1</v>
      </c>
      <c r="E96" s="94">
        <v>40</v>
      </c>
      <c r="F96" s="94">
        <v>34</v>
      </c>
      <c r="G96" s="94">
        <v>42</v>
      </c>
      <c r="H96" s="94"/>
      <c r="I96" s="87"/>
      <c r="J96" s="87"/>
      <c r="K96" s="87"/>
      <c r="L96" s="87"/>
      <c r="M96" s="87"/>
      <c r="N96" s="87"/>
      <c r="O96" s="87"/>
      <c r="P96" s="89">
        <v>42177</v>
      </c>
    </row>
    <row r="97" spans="1:16">
      <c r="A97" s="85"/>
      <c r="B97" s="85"/>
      <c r="C97" s="90"/>
      <c r="D97" s="84">
        <v>2</v>
      </c>
      <c r="E97" s="84">
        <v>31</v>
      </c>
      <c r="F97" s="84">
        <v>45</v>
      </c>
      <c r="G97" s="84">
        <v>21</v>
      </c>
      <c r="H97" s="84"/>
      <c r="I97" s="87"/>
      <c r="J97" s="91"/>
      <c r="K97" s="87"/>
      <c r="L97" s="91"/>
      <c r="M97" s="87"/>
      <c r="N97" s="91"/>
      <c r="O97" s="87"/>
      <c r="P97" s="89" t="s">
        <v>118</v>
      </c>
    </row>
    <row r="98" spans="1:16">
      <c r="A98" s="85"/>
      <c r="B98" s="85"/>
      <c r="C98" s="90"/>
      <c r="D98" s="84">
        <v>3</v>
      </c>
      <c r="E98" s="84">
        <v>15</v>
      </c>
      <c r="F98" s="84">
        <v>20</v>
      </c>
      <c r="G98" s="84">
        <v>10</v>
      </c>
      <c r="H98" s="88"/>
      <c r="I98" s="87"/>
      <c r="J98" s="91"/>
      <c r="K98" s="87"/>
      <c r="L98" s="91"/>
      <c r="M98" s="87"/>
      <c r="N98" s="91"/>
      <c r="O98" s="87"/>
      <c r="P98" s="89"/>
    </row>
    <row r="99" spans="1:16">
      <c r="A99" s="85"/>
      <c r="B99" s="85"/>
      <c r="C99" s="90"/>
      <c r="D99" s="84" t="s">
        <v>17</v>
      </c>
      <c r="E99" s="92">
        <f>SUM(E96:E98)</f>
        <v>86</v>
      </c>
      <c r="F99" s="92">
        <f>SUM(F96:F98)</f>
        <v>99</v>
      </c>
      <c r="G99" s="92">
        <f>SUM(G96:G98)</f>
        <v>73</v>
      </c>
      <c r="H99" s="88"/>
      <c r="I99" s="87"/>
      <c r="J99" s="91"/>
      <c r="K99" s="87"/>
      <c r="L99" s="91"/>
      <c r="M99" s="87"/>
      <c r="N99" s="91"/>
      <c r="O99" s="87"/>
      <c r="P99" s="93"/>
    </row>
    <row r="100" spans="1:16" ht="15.75" thickBot="1">
      <c r="A100" s="161"/>
      <c r="B100" s="162">
        <f t="shared" ref="B100" si="18">E100*100/C100</f>
        <v>36.872500000000002</v>
      </c>
      <c r="C100" s="163">
        <v>160</v>
      </c>
      <c r="D100" s="164" t="s">
        <v>100</v>
      </c>
      <c r="E100" s="324">
        <f>AVERAGE(J96:L100)*SUM(E99+F99+G99)/1000</f>
        <v>58.996000000000002</v>
      </c>
      <c r="F100" s="325"/>
      <c r="G100" s="326"/>
      <c r="H100" s="165"/>
      <c r="I100" s="165"/>
      <c r="J100" s="166">
        <v>228</v>
      </c>
      <c r="K100" s="165">
        <v>228</v>
      </c>
      <c r="L100" s="166">
        <v>230</v>
      </c>
      <c r="M100" s="165">
        <v>406</v>
      </c>
      <c r="N100" s="166">
        <v>404</v>
      </c>
      <c r="O100" s="165">
        <v>406</v>
      </c>
      <c r="P100" s="167"/>
    </row>
    <row r="101" spans="1:16">
      <c r="A101" s="85">
        <v>4689</v>
      </c>
      <c r="B101" s="90"/>
      <c r="C101" s="79"/>
      <c r="D101" s="94">
        <v>1</v>
      </c>
      <c r="E101" s="94">
        <v>49</v>
      </c>
      <c r="F101" s="94">
        <v>39</v>
      </c>
      <c r="G101" s="94">
        <v>31</v>
      </c>
      <c r="H101" s="94"/>
      <c r="I101" s="87"/>
      <c r="J101" s="87"/>
      <c r="K101" s="87"/>
      <c r="L101" s="87"/>
      <c r="M101" s="87"/>
      <c r="N101" s="87"/>
      <c r="O101" s="87"/>
      <c r="P101" s="89">
        <v>42177</v>
      </c>
    </row>
    <row r="102" spans="1:16">
      <c r="A102" s="85"/>
      <c r="B102" s="85"/>
      <c r="C102" s="90"/>
      <c r="D102" s="84">
        <v>2</v>
      </c>
      <c r="E102" s="84">
        <v>29</v>
      </c>
      <c r="F102" s="84">
        <v>37</v>
      </c>
      <c r="G102" s="84">
        <v>35</v>
      </c>
      <c r="H102" s="84"/>
      <c r="I102" s="87"/>
      <c r="J102" s="91"/>
      <c r="K102" s="87"/>
      <c r="L102" s="91"/>
      <c r="M102" s="87"/>
      <c r="N102" s="91"/>
      <c r="O102" s="87"/>
      <c r="P102" s="89" t="s">
        <v>119</v>
      </c>
    </row>
    <row r="103" spans="1:16">
      <c r="A103" s="85"/>
      <c r="B103" s="85"/>
      <c r="C103" s="90"/>
      <c r="D103" s="84">
        <v>3</v>
      </c>
      <c r="E103" s="84">
        <v>20</v>
      </c>
      <c r="F103" s="84">
        <v>12</v>
      </c>
      <c r="G103" s="84">
        <v>15</v>
      </c>
      <c r="H103" s="88"/>
      <c r="I103" s="87"/>
      <c r="J103" s="91"/>
      <c r="K103" s="87"/>
      <c r="L103" s="91"/>
      <c r="M103" s="87"/>
      <c r="N103" s="91"/>
      <c r="O103" s="87"/>
      <c r="P103" s="89"/>
    </row>
    <row r="104" spans="1:16">
      <c r="A104" s="85"/>
      <c r="B104" s="85"/>
      <c r="C104" s="90"/>
      <c r="D104" s="84" t="s">
        <v>17</v>
      </c>
      <c r="E104" s="92">
        <f>SUM(E101:E103)</f>
        <v>98</v>
      </c>
      <c r="F104" s="92">
        <f>SUM(F101:F103)</f>
        <v>88</v>
      </c>
      <c r="G104" s="92">
        <f>SUM(G101:G103)</f>
        <v>81</v>
      </c>
      <c r="H104" s="88"/>
      <c r="I104" s="87"/>
      <c r="J104" s="91"/>
      <c r="K104" s="87"/>
      <c r="L104" s="91"/>
      <c r="M104" s="87"/>
      <c r="N104" s="91"/>
      <c r="O104" s="87"/>
      <c r="P104" s="93"/>
    </row>
    <row r="105" spans="1:16" ht="15.75" thickBot="1">
      <c r="A105" s="161"/>
      <c r="B105" s="162">
        <f t="shared" ref="B105" si="19">E105*100/C105</f>
        <v>38.4925</v>
      </c>
      <c r="C105" s="163">
        <v>160</v>
      </c>
      <c r="D105" s="164" t="s">
        <v>100</v>
      </c>
      <c r="E105" s="324">
        <f>AVERAGE(J101:L105)*SUM(E104+F104+G104)/1000</f>
        <v>61.588000000000001</v>
      </c>
      <c r="F105" s="325"/>
      <c r="G105" s="326"/>
      <c r="H105" s="165"/>
      <c r="I105" s="165"/>
      <c r="J105" s="166">
        <v>230</v>
      </c>
      <c r="K105" s="165">
        <v>230</v>
      </c>
      <c r="L105" s="166">
        <v>232</v>
      </c>
      <c r="M105" s="165">
        <v>404</v>
      </c>
      <c r="N105" s="166">
        <v>402</v>
      </c>
      <c r="O105" s="165">
        <v>404</v>
      </c>
      <c r="P105" s="167"/>
    </row>
    <row r="106" spans="1:16">
      <c r="A106" s="85">
        <v>4695</v>
      </c>
      <c r="B106" s="90"/>
      <c r="C106" s="79"/>
      <c r="D106" s="94">
        <v>1</v>
      </c>
      <c r="E106" s="94">
        <v>12</v>
      </c>
      <c r="F106" s="94">
        <v>21</v>
      </c>
      <c r="G106" s="94">
        <v>15</v>
      </c>
      <c r="H106" s="94"/>
      <c r="I106" s="87"/>
      <c r="J106" s="87"/>
      <c r="K106" s="87"/>
      <c r="L106" s="87"/>
      <c r="M106" s="87"/>
      <c r="N106" s="87"/>
      <c r="O106" s="87"/>
      <c r="P106" s="89">
        <v>42177</v>
      </c>
    </row>
    <row r="107" spans="1:16">
      <c r="A107" s="85"/>
      <c r="B107" s="85"/>
      <c r="C107" s="90"/>
      <c r="D107" s="84">
        <v>2</v>
      </c>
      <c r="E107" s="84">
        <v>15</v>
      </c>
      <c r="F107" s="84">
        <v>12</v>
      </c>
      <c r="G107" s="84">
        <v>15</v>
      </c>
      <c r="H107" s="84"/>
      <c r="I107" s="87"/>
      <c r="J107" s="91"/>
      <c r="K107" s="87"/>
      <c r="L107" s="91"/>
      <c r="M107" s="87"/>
      <c r="N107" s="91"/>
      <c r="O107" s="87"/>
      <c r="P107" s="89" t="s">
        <v>120</v>
      </c>
    </row>
    <row r="108" spans="1:16">
      <c r="A108" s="85"/>
      <c r="B108" s="85"/>
      <c r="C108" s="90"/>
      <c r="D108" s="84" t="s">
        <v>69</v>
      </c>
      <c r="E108" s="84" t="s">
        <v>69</v>
      </c>
      <c r="F108" s="84" t="s">
        <v>69</v>
      </c>
      <c r="G108" s="84" t="s">
        <v>69</v>
      </c>
      <c r="H108" s="88"/>
      <c r="I108" s="87"/>
      <c r="J108" s="91"/>
      <c r="K108" s="87"/>
      <c r="L108" s="91"/>
      <c r="M108" s="87"/>
      <c r="N108" s="91"/>
      <c r="O108" s="87"/>
      <c r="P108" s="89"/>
    </row>
    <row r="109" spans="1:16">
      <c r="A109" s="85"/>
      <c r="B109" s="85"/>
      <c r="C109" s="90"/>
      <c r="D109" s="84" t="s">
        <v>17</v>
      </c>
      <c r="E109" s="92">
        <f>SUM(E106:E108)</f>
        <v>27</v>
      </c>
      <c r="F109" s="92">
        <f>SUM(F106:F108)</f>
        <v>33</v>
      </c>
      <c r="G109" s="92">
        <f>SUM(G106:G108)</f>
        <v>30</v>
      </c>
      <c r="H109" s="88"/>
      <c r="I109" s="87"/>
      <c r="J109" s="91"/>
      <c r="K109" s="87"/>
      <c r="L109" s="91"/>
      <c r="M109" s="87"/>
      <c r="N109" s="91"/>
      <c r="O109" s="87"/>
      <c r="P109" s="93"/>
    </row>
    <row r="110" spans="1:16" ht="15.75" thickBot="1">
      <c r="A110" s="161"/>
      <c r="B110" s="162">
        <f t="shared" ref="B110" si="20">E110*100/C110</f>
        <v>20.91</v>
      </c>
      <c r="C110" s="163">
        <v>100</v>
      </c>
      <c r="D110" s="164" t="s">
        <v>100</v>
      </c>
      <c r="E110" s="324">
        <f>AVERAGE(J106:L110)*SUM(E109+F109+G109)/1000</f>
        <v>20.91</v>
      </c>
      <c r="F110" s="325"/>
      <c r="G110" s="326"/>
      <c r="H110" s="165"/>
      <c r="I110" s="165"/>
      <c r="J110" s="166">
        <v>232</v>
      </c>
      <c r="K110" s="165">
        <v>232</v>
      </c>
      <c r="L110" s="166">
        <v>233</v>
      </c>
      <c r="M110" s="165">
        <v>403</v>
      </c>
      <c r="N110" s="166">
        <v>403</v>
      </c>
      <c r="O110" s="165">
        <v>403</v>
      </c>
      <c r="P110" s="167"/>
    </row>
    <row r="111" spans="1:16">
      <c r="A111" s="85">
        <v>4695</v>
      </c>
      <c r="B111" s="90"/>
      <c r="C111" s="79"/>
      <c r="D111" s="94">
        <v>1</v>
      </c>
      <c r="E111" s="94">
        <v>21</v>
      </c>
      <c r="F111" s="94">
        <v>22</v>
      </c>
      <c r="G111" s="94">
        <v>23</v>
      </c>
      <c r="H111" s="94"/>
      <c r="I111" s="87"/>
      <c r="J111" s="87"/>
      <c r="K111" s="87"/>
      <c r="L111" s="87"/>
      <c r="M111" s="87"/>
      <c r="N111" s="87"/>
      <c r="O111" s="87"/>
      <c r="P111" s="89">
        <v>42177</v>
      </c>
    </row>
    <row r="112" spans="1:16">
      <c r="A112" s="85"/>
      <c r="B112" s="85"/>
      <c r="C112" s="90"/>
      <c r="D112" s="84">
        <v>2</v>
      </c>
      <c r="E112" s="84">
        <v>15</v>
      </c>
      <c r="F112" s="84">
        <v>18</v>
      </c>
      <c r="G112" s="84">
        <v>25</v>
      </c>
      <c r="H112" s="84"/>
      <c r="I112" s="87"/>
      <c r="J112" s="91"/>
      <c r="K112" s="87"/>
      <c r="L112" s="91"/>
      <c r="M112" s="87"/>
      <c r="N112" s="91"/>
      <c r="O112" s="87"/>
      <c r="P112" s="89" t="s">
        <v>121</v>
      </c>
    </row>
    <row r="113" spans="1:16">
      <c r="A113" s="85"/>
      <c r="B113" s="85"/>
      <c r="C113" s="90"/>
      <c r="D113" s="84" t="s">
        <v>69</v>
      </c>
      <c r="E113" s="84" t="s">
        <v>69</v>
      </c>
      <c r="F113" s="84" t="s">
        <v>69</v>
      </c>
      <c r="G113" s="84" t="s">
        <v>69</v>
      </c>
      <c r="H113" s="88"/>
      <c r="I113" s="87"/>
      <c r="J113" s="91"/>
      <c r="K113" s="87"/>
      <c r="L113" s="91"/>
      <c r="M113" s="87"/>
      <c r="N113" s="91"/>
      <c r="O113" s="87"/>
      <c r="P113" s="89"/>
    </row>
    <row r="114" spans="1:16">
      <c r="A114" s="85"/>
      <c r="B114" s="85"/>
      <c r="C114" s="90"/>
      <c r="D114" s="84" t="s">
        <v>17</v>
      </c>
      <c r="E114" s="92">
        <f>SUM(E111:E113)</f>
        <v>36</v>
      </c>
      <c r="F114" s="92">
        <f>SUM(F111:F113)</f>
        <v>40</v>
      </c>
      <c r="G114" s="92">
        <f>SUM(G111:G113)</f>
        <v>48</v>
      </c>
      <c r="H114" s="88"/>
      <c r="I114" s="87"/>
      <c r="J114" s="91"/>
      <c r="K114" s="87"/>
      <c r="L114" s="91"/>
      <c r="M114" s="87"/>
      <c r="N114" s="91"/>
      <c r="O114" s="87"/>
      <c r="P114" s="93"/>
    </row>
    <row r="115" spans="1:16" ht="15.75" thickBot="1">
      <c r="A115" s="161"/>
      <c r="B115" s="162">
        <f t="shared" ref="B115" si="21">E115*100/C115</f>
        <v>28.768000000000001</v>
      </c>
      <c r="C115" s="163">
        <v>100</v>
      </c>
      <c r="D115" s="164" t="s">
        <v>100</v>
      </c>
      <c r="E115" s="324">
        <f>AVERAGE(J111:L115)*SUM(E114+F114+G114)/1000</f>
        <v>28.768000000000001</v>
      </c>
      <c r="F115" s="325"/>
      <c r="G115" s="326"/>
      <c r="H115" s="165"/>
      <c r="I115" s="165"/>
      <c r="J115" s="166">
        <v>232</v>
      </c>
      <c r="K115" s="165">
        <v>232</v>
      </c>
      <c r="L115" s="166">
        <v>232</v>
      </c>
      <c r="M115" s="165">
        <v>403</v>
      </c>
      <c r="N115" s="166">
        <v>403</v>
      </c>
      <c r="O115" s="165">
        <v>403</v>
      </c>
      <c r="P115" s="167"/>
    </row>
    <row r="116" spans="1:16">
      <c r="A116" s="85">
        <v>4696</v>
      </c>
      <c r="B116" s="90"/>
      <c r="C116" s="79"/>
      <c r="D116" s="94">
        <v>1</v>
      </c>
      <c r="E116" s="94">
        <v>10</v>
      </c>
      <c r="F116" s="94">
        <v>17</v>
      </c>
      <c r="G116" s="94">
        <v>11</v>
      </c>
      <c r="H116" s="94"/>
      <c r="I116" s="87"/>
      <c r="J116" s="87"/>
      <c r="K116" s="87"/>
      <c r="L116" s="87"/>
      <c r="M116" s="87"/>
      <c r="N116" s="87"/>
      <c r="O116" s="87"/>
      <c r="P116" s="89">
        <v>42177</v>
      </c>
    </row>
    <row r="117" spans="1:16">
      <c r="A117" s="85"/>
      <c r="B117" s="85"/>
      <c r="C117" s="90"/>
      <c r="D117" s="84">
        <v>2</v>
      </c>
      <c r="E117" s="84">
        <v>13</v>
      </c>
      <c r="F117" s="84">
        <v>10</v>
      </c>
      <c r="G117" s="84">
        <v>16</v>
      </c>
      <c r="H117" s="84"/>
      <c r="I117" s="87"/>
      <c r="J117" s="91"/>
      <c r="K117" s="87"/>
      <c r="L117" s="91"/>
      <c r="M117" s="87"/>
      <c r="N117" s="91"/>
      <c r="O117" s="87"/>
      <c r="P117" s="89" t="s">
        <v>122</v>
      </c>
    </row>
    <row r="118" spans="1:16">
      <c r="A118" s="85"/>
      <c r="B118" s="85"/>
      <c r="C118" s="90"/>
      <c r="D118" s="84" t="s">
        <v>69</v>
      </c>
      <c r="E118" s="84" t="s">
        <v>69</v>
      </c>
      <c r="F118" s="84" t="s">
        <v>69</v>
      </c>
      <c r="G118" s="84" t="s">
        <v>69</v>
      </c>
      <c r="H118" s="88"/>
      <c r="I118" s="87"/>
      <c r="J118" s="91"/>
      <c r="K118" s="87"/>
      <c r="L118" s="91"/>
      <c r="M118" s="87"/>
      <c r="N118" s="91"/>
      <c r="O118" s="87"/>
      <c r="P118" s="89"/>
    </row>
    <row r="119" spans="1:16">
      <c r="A119" s="85"/>
      <c r="B119" s="85"/>
      <c r="C119" s="90"/>
      <c r="D119" s="84" t="s">
        <v>17</v>
      </c>
      <c r="E119" s="92">
        <f>SUM(E116:E118)</f>
        <v>23</v>
      </c>
      <c r="F119" s="92">
        <f>SUM(F116:F118)</f>
        <v>27</v>
      </c>
      <c r="G119" s="92">
        <f>SUM(G116:G118)</f>
        <v>27</v>
      </c>
      <c r="H119" s="88"/>
      <c r="I119" s="87"/>
      <c r="J119" s="91"/>
      <c r="K119" s="87"/>
      <c r="L119" s="91"/>
      <c r="M119" s="87"/>
      <c r="N119" s="91"/>
      <c r="O119" s="87"/>
      <c r="P119" s="93"/>
    </row>
    <row r="120" spans="1:16" ht="15.75" thickBot="1">
      <c r="A120" s="161"/>
      <c r="B120" s="162">
        <f t="shared" ref="B120" si="22">E120*100/C120</f>
        <v>17.864000000000001</v>
      </c>
      <c r="C120" s="163">
        <v>100</v>
      </c>
      <c r="D120" s="164" t="s">
        <v>100</v>
      </c>
      <c r="E120" s="324">
        <f>AVERAGE(J116:L120)*SUM(E119+F119+G119)/1000</f>
        <v>17.864000000000001</v>
      </c>
      <c r="F120" s="325"/>
      <c r="G120" s="326"/>
      <c r="H120" s="165"/>
      <c r="I120" s="165"/>
      <c r="J120" s="166">
        <v>232</v>
      </c>
      <c r="K120" s="165">
        <v>232</v>
      </c>
      <c r="L120" s="166">
        <v>232</v>
      </c>
      <c r="M120" s="165">
        <v>403</v>
      </c>
      <c r="N120" s="166">
        <v>403</v>
      </c>
      <c r="O120" s="165">
        <v>403</v>
      </c>
      <c r="P120" s="167"/>
    </row>
    <row r="121" spans="1:16">
      <c r="A121" s="85">
        <v>4696</v>
      </c>
      <c r="B121" s="90"/>
      <c r="C121" s="79"/>
      <c r="D121" s="94">
        <v>1</v>
      </c>
      <c r="E121" s="94">
        <v>10</v>
      </c>
      <c r="F121" s="94">
        <v>10</v>
      </c>
      <c r="G121" s="94">
        <v>15</v>
      </c>
      <c r="H121" s="94"/>
      <c r="I121" s="87"/>
      <c r="J121" s="87"/>
      <c r="K121" s="87"/>
      <c r="L121" s="87"/>
      <c r="M121" s="87"/>
      <c r="N121" s="87"/>
      <c r="O121" s="87"/>
      <c r="P121" s="89">
        <v>42177</v>
      </c>
    </row>
    <row r="122" spans="1:16">
      <c r="A122" s="85"/>
      <c r="B122" s="85"/>
      <c r="C122" s="90"/>
      <c r="D122" s="84">
        <v>2</v>
      </c>
      <c r="E122" s="84">
        <v>19</v>
      </c>
      <c r="F122" s="84">
        <v>20</v>
      </c>
      <c r="G122" s="84">
        <v>21</v>
      </c>
      <c r="H122" s="84"/>
      <c r="I122" s="87"/>
      <c r="J122" s="91"/>
      <c r="K122" s="87"/>
      <c r="L122" s="91"/>
      <c r="M122" s="87"/>
      <c r="N122" s="91"/>
      <c r="O122" s="87"/>
      <c r="P122" s="89" t="s">
        <v>123</v>
      </c>
    </row>
    <row r="123" spans="1:16">
      <c r="A123" s="85"/>
      <c r="B123" s="85"/>
      <c r="C123" s="90"/>
      <c r="D123" s="84" t="s">
        <v>69</v>
      </c>
      <c r="E123" s="84" t="s">
        <v>69</v>
      </c>
      <c r="F123" s="84" t="s">
        <v>69</v>
      </c>
      <c r="G123" s="84" t="s">
        <v>69</v>
      </c>
      <c r="H123" s="88"/>
      <c r="I123" s="87"/>
      <c r="J123" s="91"/>
      <c r="K123" s="87"/>
      <c r="L123" s="91"/>
      <c r="M123" s="87"/>
      <c r="N123" s="91"/>
      <c r="O123" s="87"/>
      <c r="P123" s="89"/>
    </row>
    <row r="124" spans="1:16">
      <c r="A124" s="85"/>
      <c r="B124" s="85"/>
      <c r="C124" s="90"/>
      <c r="D124" s="84" t="s">
        <v>17</v>
      </c>
      <c r="E124" s="92">
        <f>SUM(E121:E123)</f>
        <v>29</v>
      </c>
      <c r="F124" s="92">
        <f>SUM(F121:F123)</f>
        <v>30</v>
      </c>
      <c r="G124" s="92">
        <f>SUM(G121:G123)</f>
        <v>36</v>
      </c>
      <c r="H124" s="88"/>
      <c r="I124" s="87"/>
      <c r="J124" s="91"/>
      <c r="K124" s="87"/>
      <c r="L124" s="91"/>
      <c r="M124" s="87"/>
      <c r="N124" s="91"/>
      <c r="O124" s="87"/>
      <c r="P124" s="93"/>
    </row>
    <row r="125" spans="1:16" ht="15.75" thickBot="1">
      <c r="A125" s="161"/>
      <c r="B125" s="162">
        <f t="shared" ref="B125" si="23">E125*100/C125</f>
        <v>22.04</v>
      </c>
      <c r="C125" s="163">
        <v>100</v>
      </c>
      <c r="D125" s="164" t="s">
        <v>100</v>
      </c>
      <c r="E125" s="324">
        <f>AVERAGE(J121:L125)*SUM(E124+F124+G124)/1000</f>
        <v>22.04</v>
      </c>
      <c r="F125" s="325"/>
      <c r="G125" s="326"/>
      <c r="H125" s="165"/>
      <c r="I125" s="165"/>
      <c r="J125" s="166">
        <v>232</v>
      </c>
      <c r="K125" s="165">
        <v>232</v>
      </c>
      <c r="L125" s="166">
        <v>232</v>
      </c>
      <c r="M125" s="165">
        <v>403</v>
      </c>
      <c r="N125" s="166">
        <v>403</v>
      </c>
      <c r="O125" s="165">
        <v>403</v>
      </c>
      <c r="P125" s="167"/>
    </row>
    <row r="126" spans="1:16">
      <c r="A126" s="85">
        <v>4697</v>
      </c>
      <c r="B126" s="90"/>
      <c r="C126" s="79"/>
      <c r="D126" s="94">
        <v>1</v>
      </c>
      <c r="E126" s="94">
        <v>70</v>
      </c>
      <c r="F126" s="94">
        <v>50</v>
      </c>
      <c r="G126" s="94">
        <v>50</v>
      </c>
      <c r="H126" s="94"/>
      <c r="I126" s="87"/>
      <c r="J126" s="87"/>
      <c r="K126" s="87"/>
      <c r="L126" s="87"/>
      <c r="M126" s="87"/>
      <c r="N126" s="87"/>
      <c r="O126" s="87"/>
      <c r="P126" s="89">
        <v>42177</v>
      </c>
    </row>
    <row r="127" spans="1:16">
      <c r="A127" s="85"/>
      <c r="B127" s="85"/>
      <c r="C127" s="90"/>
      <c r="D127" s="84">
        <v>2</v>
      </c>
      <c r="E127" s="84">
        <v>16</v>
      </c>
      <c r="F127" s="84">
        <v>14</v>
      </c>
      <c r="G127" s="84">
        <v>12</v>
      </c>
      <c r="H127" s="84"/>
      <c r="I127" s="87"/>
      <c r="J127" s="91"/>
      <c r="K127" s="87"/>
      <c r="L127" s="91"/>
      <c r="M127" s="87"/>
      <c r="N127" s="91"/>
      <c r="O127" s="87"/>
      <c r="P127" s="89" t="s">
        <v>124</v>
      </c>
    </row>
    <row r="128" spans="1:16">
      <c r="A128" s="85"/>
      <c r="B128" s="85"/>
      <c r="C128" s="90"/>
      <c r="D128" s="84" t="s">
        <v>69</v>
      </c>
      <c r="E128" s="84" t="s">
        <v>69</v>
      </c>
      <c r="F128" s="84" t="s">
        <v>69</v>
      </c>
      <c r="G128" s="84" t="s">
        <v>69</v>
      </c>
      <c r="H128" s="88"/>
      <c r="I128" s="87"/>
      <c r="J128" s="91"/>
      <c r="K128" s="87"/>
      <c r="L128" s="91"/>
      <c r="M128" s="87"/>
      <c r="N128" s="91"/>
      <c r="O128" s="87"/>
      <c r="P128" s="89"/>
    </row>
    <row r="129" spans="1:16">
      <c r="A129" s="85"/>
      <c r="B129" s="85"/>
      <c r="C129" s="90"/>
      <c r="D129" s="84" t="s">
        <v>17</v>
      </c>
      <c r="E129" s="92">
        <f>SUM(E126:E128)</f>
        <v>86</v>
      </c>
      <c r="F129" s="92">
        <f>SUM(F126:F128)</f>
        <v>64</v>
      </c>
      <c r="G129" s="92">
        <f>SUM(G126:G128)</f>
        <v>62</v>
      </c>
      <c r="H129" s="88"/>
      <c r="I129" s="87"/>
      <c r="J129" s="91"/>
      <c r="K129" s="87"/>
      <c r="L129" s="91"/>
      <c r="M129" s="87"/>
      <c r="N129" s="91"/>
      <c r="O129" s="87"/>
      <c r="P129" s="93"/>
    </row>
    <row r="130" spans="1:16" ht="15.75" thickBot="1">
      <c r="A130" s="161"/>
      <c r="B130" s="162">
        <f t="shared" ref="B130" si="24">E130*100/C130</f>
        <v>19.758400000000002</v>
      </c>
      <c r="C130" s="163">
        <v>250</v>
      </c>
      <c r="D130" s="164" t="s">
        <v>100</v>
      </c>
      <c r="E130" s="324">
        <f>AVERAGE(J126:L130)*SUM(E129+F129+G129)/1000</f>
        <v>49.396000000000001</v>
      </c>
      <c r="F130" s="325"/>
      <c r="G130" s="326"/>
      <c r="H130" s="165"/>
      <c r="I130" s="165"/>
      <c r="J130" s="166">
        <v>234</v>
      </c>
      <c r="K130" s="165">
        <v>232</v>
      </c>
      <c r="L130" s="166">
        <v>233</v>
      </c>
      <c r="M130" s="165">
        <v>404</v>
      </c>
      <c r="N130" s="166">
        <v>404</v>
      </c>
      <c r="O130" s="165">
        <v>404</v>
      </c>
      <c r="P130" s="167"/>
    </row>
    <row r="131" spans="1:16">
      <c r="A131" s="85">
        <v>4697</v>
      </c>
      <c r="B131" s="90"/>
      <c r="C131" s="79"/>
      <c r="D131" s="94">
        <v>1</v>
      </c>
      <c r="E131" s="94">
        <v>18</v>
      </c>
      <c r="F131" s="94">
        <v>19</v>
      </c>
      <c r="G131" s="94">
        <v>13</v>
      </c>
      <c r="H131" s="94"/>
      <c r="I131" s="87"/>
      <c r="J131" s="87"/>
      <c r="K131" s="87"/>
      <c r="L131" s="87"/>
      <c r="M131" s="87"/>
      <c r="N131" s="87"/>
      <c r="O131" s="87"/>
      <c r="P131" s="89">
        <v>42177</v>
      </c>
    </row>
    <row r="132" spans="1:16">
      <c r="A132" s="85"/>
      <c r="B132" s="85"/>
      <c r="C132" s="90"/>
      <c r="D132" s="84">
        <v>2</v>
      </c>
      <c r="E132" s="84">
        <v>16</v>
      </c>
      <c r="F132" s="84">
        <v>14</v>
      </c>
      <c r="G132" s="84">
        <v>12</v>
      </c>
      <c r="H132" s="84"/>
      <c r="I132" s="87"/>
      <c r="J132" s="91"/>
      <c r="K132" s="87"/>
      <c r="L132" s="91"/>
      <c r="M132" s="87"/>
      <c r="N132" s="91"/>
      <c r="O132" s="87"/>
      <c r="P132" s="89" t="s">
        <v>125</v>
      </c>
    </row>
    <row r="133" spans="1:16">
      <c r="A133" s="85"/>
      <c r="B133" s="85"/>
      <c r="C133" s="90"/>
      <c r="D133" s="84" t="s">
        <v>69</v>
      </c>
      <c r="E133" s="84" t="s">
        <v>69</v>
      </c>
      <c r="F133" s="84" t="s">
        <v>69</v>
      </c>
      <c r="G133" s="84" t="s">
        <v>69</v>
      </c>
      <c r="H133" s="88"/>
      <c r="I133" s="87"/>
      <c r="J133" s="91"/>
      <c r="K133" s="87"/>
      <c r="L133" s="91"/>
      <c r="M133" s="87"/>
      <c r="N133" s="91"/>
      <c r="O133" s="87"/>
      <c r="P133" s="89"/>
    </row>
    <row r="134" spans="1:16">
      <c r="A134" s="85"/>
      <c r="B134" s="85"/>
      <c r="C134" s="90"/>
      <c r="D134" s="84" t="s">
        <v>17</v>
      </c>
      <c r="E134" s="92">
        <f>SUM(E131:E133)</f>
        <v>34</v>
      </c>
      <c r="F134" s="92">
        <f>SUM(F131:F133)</f>
        <v>33</v>
      </c>
      <c r="G134" s="92">
        <f>SUM(G131:G133)</f>
        <v>25</v>
      </c>
      <c r="H134" s="88"/>
      <c r="I134" s="87"/>
      <c r="J134" s="91"/>
      <c r="K134" s="87"/>
      <c r="L134" s="91"/>
      <c r="M134" s="87"/>
      <c r="N134" s="91"/>
      <c r="O134" s="87"/>
      <c r="P134" s="93"/>
    </row>
    <row r="135" spans="1:16" ht="15.75" thickBot="1">
      <c r="A135" s="161"/>
      <c r="B135" s="162">
        <f t="shared" ref="B135" si="25">E135*100/C135</f>
        <v>8.5743999999999989</v>
      </c>
      <c r="C135" s="163">
        <v>250</v>
      </c>
      <c r="D135" s="164" t="s">
        <v>100</v>
      </c>
      <c r="E135" s="324">
        <f>AVERAGE(J131:L135)*SUM(E134+F134+G134)/1000</f>
        <v>21.436</v>
      </c>
      <c r="F135" s="325"/>
      <c r="G135" s="326"/>
      <c r="H135" s="165"/>
      <c r="I135" s="165"/>
      <c r="J135" s="166">
        <v>234</v>
      </c>
      <c r="K135" s="165">
        <v>232</v>
      </c>
      <c r="L135" s="166">
        <v>233</v>
      </c>
      <c r="M135" s="165">
        <v>404</v>
      </c>
      <c r="N135" s="166">
        <v>404</v>
      </c>
      <c r="O135" s="165">
        <v>404</v>
      </c>
      <c r="P135" s="167"/>
    </row>
    <row r="136" spans="1:16">
      <c r="A136" s="85">
        <v>4655</v>
      </c>
      <c r="B136" s="90"/>
      <c r="C136" s="79"/>
      <c r="D136" s="94">
        <v>1</v>
      </c>
      <c r="E136" s="94">
        <v>57</v>
      </c>
      <c r="F136" s="94">
        <v>46</v>
      </c>
      <c r="G136" s="94">
        <v>43</v>
      </c>
      <c r="H136" s="94"/>
      <c r="I136" s="87"/>
      <c r="J136" s="87"/>
      <c r="K136" s="87"/>
      <c r="L136" s="87"/>
      <c r="M136" s="87"/>
      <c r="N136" s="87"/>
      <c r="O136" s="87"/>
      <c r="P136" s="89">
        <v>42177</v>
      </c>
    </row>
    <row r="137" spans="1:16">
      <c r="A137" s="85"/>
      <c r="B137" s="85"/>
      <c r="C137" s="90"/>
      <c r="D137" s="84">
        <v>2</v>
      </c>
      <c r="E137" s="84">
        <v>72</v>
      </c>
      <c r="F137" s="84">
        <v>50</v>
      </c>
      <c r="G137" s="84">
        <v>56</v>
      </c>
      <c r="H137" s="84"/>
      <c r="I137" s="87"/>
      <c r="J137" s="91"/>
      <c r="K137" s="87"/>
      <c r="L137" s="91"/>
      <c r="M137" s="87"/>
      <c r="N137" s="91"/>
      <c r="O137" s="87"/>
      <c r="P137" s="89" t="s">
        <v>126</v>
      </c>
    </row>
    <row r="138" spans="1:16">
      <c r="A138" s="85"/>
      <c r="B138" s="85"/>
      <c r="C138" s="90"/>
      <c r="D138" s="84" t="s">
        <v>69</v>
      </c>
      <c r="E138" s="84" t="s">
        <v>69</v>
      </c>
      <c r="F138" s="84" t="s">
        <v>69</v>
      </c>
      <c r="G138" s="84" t="s">
        <v>69</v>
      </c>
      <c r="H138" s="88"/>
      <c r="I138" s="87"/>
      <c r="J138" s="91"/>
      <c r="K138" s="87"/>
      <c r="L138" s="91"/>
      <c r="M138" s="87"/>
      <c r="N138" s="91"/>
      <c r="O138" s="87"/>
      <c r="P138" s="89"/>
    </row>
    <row r="139" spans="1:16">
      <c r="A139" s="85"/>
      <c r="B139" s="85"/>
      <c r="C139" s="90"/>
      <c r="D139" s="84" t="s">
        <v>17</v>
      </c>
      <c r="E139" s="92">
        <f>SUM(E136:E138)</f>
        <v>129</v>
      </c>
      <c r="F139" s="92">
        <f>SUM(F136:F138)</f>
        <v>96</v>
      </c>
      <c r="G139" s="92">
        <f>SUM(G136:G138)</f>
        <v>99</v>
      </c>
      <c r="H139" s="88"/>
      <c r="I139" s="87"/>
      <c r="J139" s="91"/>
      <c r="K139" s="87"/>
      <c r="L139" s="91"/>
      <c r="M139" s="87"/>
      <c r="N139" s="91"/>
      <c r="O139" s="87"/>
      <c r="P139" s="93"/>
    </row>
    <row r="140" spans="1:16" ht="15.75" thickBot="1">
      <c r="A140" s="161"/>
      <c r="B140" s="162">
        <f t="shared" ref="B140" si="26">E140*100/C140</f>
        <v>46.507500000000007</v>
      </c>
      <c r="C140" s="163">
        <v>160</v>
      </c>
      <c r="D140" s="164" t="s">
        <v>100</v>
      </c>
      <c r="E140" s="324">
        <f>AVERAGE(J136:L140)*SUM(E139+F139+G139)/1000</f>
        <v>74.412000000000006</v>
      </c>
      <c r="F140" s="325"/>
      <c r="G140" s="326"/>
      <c r="H140" s="165"/>
      <c r="I140" s="165"/>
      <c r="J140" s="166">
        <v>230</v>
      </c>
      <c r="K140" s="165">
        <v>229</v>
      </c>
      <c r="L140" s="166">
        <v>230</v>
      </c>
      <c r="M140" s="165">
        <v>404</v>
      </c>
      <c r="N140" s="166">
        <v>400</v>
      </c>
      <c r="O140" s="165">
        <v>404</v>
      </c>
      <c r="P140" s="167"/>
    </row>
    <row r="141" spans="1:16">
      <c r="A141" s="85">
        <v>4655</v>
      </c>
      <c r="B141" s="90"/>
      <c r="C141" s="79"/>
      <c r="D141" s="94">
        <v>1</v>
      </c>
      <c r="E141" s="94">
        <v>93</v>
      </c>
      <c r="F141" s="94">
        <v>128</v>
      </c>
      <c r="G141" s="94">
        <v>90</v>
      </c>
      <c r="H141" s="94"/>
      <c r="I141" s="87"/>
      <c r="J141" s="87"/>
      <c r="K141" s="87"/>
      <c r="L141" s="87"/>
      <c r="M141" s="87"/>
      <c r="N141" s="87"/>
      <c r="O141" s="87"/>
      <c r="P141" s="89">
        <v>42177</v>
      </c>
    </row>
    <row r="142" spans="1:16">
      <c r="A142" s="85"/>
      <c r="B142" s="85"/>
      <c r="C142" s="90"/>
      <c r="D142" s="84">
        <v>2</v>
      </c>
      <c r="E142" s="84">
        <v>83</v>
      </c>
      <c r="F142" s="84">
        <v>64</v>
      </c>
      <c r="G142" s="84">
        <v>65</v>
      </c>
      <c r="H142" s="84"/>
      <c r="I142" s="87"/>
      <c r="J142" s="91"/>
      <c r="K142" s="87"/>
      <c r="L142" s="91"/>
      <c r="M142" s="87"/>
      <c r="N142" s="91"/>
      <c r="O142" s="87"/>
      <c r="P142" s="89" t="s">
        <v>127</v>
      </c>
    </row>
    <row r="143" spans="1:16">
      <c r="A143" s="85"/>
      <c r="B143" s="85"/>
      <c r="C143" s="90"/>
      <c r="D143" s="84" t="s">
        <v>69</v>
      </c>
      <c r="E143" s="84" t="s">
        <v>69</v>
      </c>
      <c r="F143" s="84" t="s">
        <v>69</v>
      </c>
      <c r="G143" s="84" t="s">
        <v>69</v>
      </c>
      <c r="H143" s="88"/>
      <c r="I143" s="87"/>
      <c r="J143" s="91"/>
      <c r="K143" s="87"/>
      <c r="L143" s="91"/>
      <c r="M143" s="87"/>
      <c r="N143" s="91"/>
      <c r="O143" s="87"/>
      <c r="P143" s="89"/>
    </row>
    <row r="144" spans="1:16">
      <c r="A144" s="85"/>
      <c r="B144" s="85"/>
      <c r="C144" s="90"/>
      <c r="D144" s="84" t="s">
        <v>17</v>
      </c>
      <c r="E144" s="92">
        <f>SUM(E141:E143)</f>
        <v>176</v>
      </c>
      <c r="F144" s="92">
        <f>SUM(F141:F143)</f>
        <v>192</v>
      </c>
      <c r="G144" s="92">
        <f>SUM(G141:G143)</f>
        <v>155</v>
      </c>
      <c r="H144" s="88"/>
      <c r="I144" s="87"/>
      <c r="J144" s="91"/>
      <c r="K144" s="87"/>
      <c r="L144" s="91"/>
      <c r="M144" s="87"/>
      <c r="N144" s="91"/>
      <c r="O144" s="87"/>
      <c r="P144" s="93"/>
    </row>
    <row r="145" spans="1:16" ht="15.75" thickBot="1">
      <c r="A145" s="161"/>
      <c r="B145" s="162">
        <f t="shared" ref="B145" si="27">E145*100/C145</f>
        <v>75.072291666666658</v>
      </c>
      <c r="C145" s="163">
        <v>160</v>
      </c>
      <c r="D145" s="164" t="s">
        <v>100</v>
      </c>
      <c r="E145" s="324">
        <f>AVERAGE(J141:L145)*SUM(E144+F144+G144)/1000</f>
        <v>120.11566666666666</v>
      </c>
      <c r="F145" s="325"/>
      <c r="G145" s="326"/>
      <c r="H145" s="165"/>
      <c r="I145" s="165"/>
      <c r="J145" s="166">
        <v>230</v>
      </c>
      <c r="K145" s="165">
        <v>229</v>
      </c>
      <c r="L145" s="166">
        <v>230</v>
      </c>
      <c r="M145" s="165">
        <v>402</v>
      </c>
      <c r="N145" s="166">
        <v>398</v>
      </c>
      <c r="O145" s="165">
        <v>402</v>
      </c>
      <c r="P145" s="167"/>
    </row>
    <row r="146" spans="1:16">
      <c r="A146" s="85">
        <v>4654</v>
      </c>
      <c r="B146" s="90"/>
      <c r="C146" s="79"/>
      <c r="D146" s="94">
        <v>1</v>
      </c>
      <c r="E146" s="94">
        <v>26</v>
      </c>
      <c r="F146" s="94">
        <v>21</v>
      </c>
      <c r="G146" s="94">
        <v>20</v>
      </c>
      <c r="H146" s="94"/>
      <c r="I146" s="87"/>
      <c r="J146" s="87"/>
      <c r="K146" s="87"/>
      <c r="L146" s="87"/>
      <c r="M146" s="87"/>
      <c r="N146" s="87"/>
      <c r="O146" s="87"/>
      <c r="P146" s="89">
        <v>42177</v>
      </c>
    </row>
    <row r="147" spans="1:16">
      <c r="A147" s="85"/>
      <c r="B147" s="85"/>
      <c r="C147" s="90"/>
      <c r="D147" s="84" t="s">
        <v>69</v>
      </c>
      <c r="E147" s="84" t="s">
        <v>69</v>
      </c>
      <c r="F147" s="84" t="s">
        <v>69</v>
      </c>
      <c r="G147" s="84" t="s">
        <v>69</v>
      </c>
      <c r="H147" s="84"/>
      <c r="I147" s="87"/>
      <c r="J147" s="91"/>
      <c r="K147" s="87"/>
      <c r="L147" s="91"/>
      <c r="M147" s="87"/>
      <c r="N147" s="91"/>
      <c r="O147" s="87"/>
      <c r="P147" s="89" t="s">
        <v>128</v>
      </c>
    </row>
    <row r="148" spans="1:16">
      <c r="A148" s="85"/>
      <c r="B148" s="85"/>
      <c r="C148" s="90"/>
      <c r="D148" s="84" t="s">
        <v>69</v>
      </c>
      <c r="E148" s="84" t="s">
        <v>69</v>
      </c>
      <c r="F148" s="84" t="s">
        <v>69</v>
      </c>
      <c r="G148" s="84" t="s">
        <v>69</v>
      </c>
      <c r="H148" s="88"/>
      <c r="I148" s="87"/>
      <c r="J148" s="91"/>
      <c r="K148" s="87"/>
      <c r="L148" s="91"/>
      <c r="M148" s="87"/>
      <c r="N148" s="91"/>
      <c r="O148" s="87"/>
      <c r="P148" s="89"/>
    </row>
    <row r="149" spans="1:16">
      <c r="A149" s="85"/>
      <c r="B149" s="85"/>
      <c r="C149" s="90"/>
      <c r="D149" s="84" t="s">
        <v>17</v>
      </c>
      <c r="E149" s="92">
        <f>SUM(E146:E148)</f>
        <v>26</v>
      </c>
      <c r="F149" s="92">
        <f>SUM(F146:F148)</f>
        <v>21</v>
      </c>
      <c r="G149" s="92">
        <f>SUM(G146:G148)</f>
        <v>20</v>
      </c>
      <c r="H149" s="88"/>
      <c r="I149" s="87"/>
      <c r="J149" s="91"/>
      <c r="K149" s="87"/>
      <c r="L149" s="91"/>
      <c r="M149" s="87"/>
      <c r="N149" s="91"/>
      <c r="O149" s="87"/>
      <c r="P149" s="93"/>
    </row>
    <row r="150" spans="1:16" ht="15.75" thickBot="1">
      <c r="A150" s="161"/>
      <c r="B150" s="162">
        <f t="shared" ref="B150" si="28">E150*100/C150</f>
        <v>6.1193333333333335</v>
      </c>
      <c r="C150" s="163">
        <v>250</v>
      </c>
      <c r="D150" s="164" t="s">
        <v>100</v>
      </c>
      <c r="E150" s="324">
        <f>AVERAGE(J146:L150)*SUM(E149+F149+G149)/1000</f>
        <v>15.298333333333334</v>
      </c>
      <c r="F150" s="325"/>
      <c r="G150" s="326"/>
      <c r="H150" s="165"/>
      <c r="I150" s="165"/>
      <c r="J150" s="166">
        <v>228</v>
      </c>
      <c r="K150" s="165">
        <v>229</v>
      </c>
      <c r="L150" s="166">
        <v>228</v>
      </c>
      <c r="M150" s="165">
        <v>400</v>
      </c>
      <c r="N150" s="166">
        <v>400</v>
      </c>
      <c r="O150" s="165">
        <v>400</v>
      </c>
      <c r="P150" s="167"/>
    </row>
    <row r="151" spans="1:16">
      <c r="A151" s="85">
        <v>4654</v>
      </c>
      <c r="B151" s="90"/>
      <c r="C151" s="79"/>
      <c r="D151" s="94">
        <v>1</v>
      </c>
      <c r="E151" s="94">
        <v>36</v>
      </c>
      <c r="F151" s="94">
        <v>44</v>
      </c>
      <c r="G151" s="94">
        <v>40</v>
      </c>
      <c r="H151" s="94"/>
      <c r="I151" s="87"/>
      <c r="J151" s="87"/>
      <c r="K151" s="87"/>
      <c r="L151" s="87"/>
      <c r="M151" s="87"/>
      <c r="N151" s="87"/>
      <c r="O151" s="87"/>
      <c r="P151" s="89">
        <v>42177</v>
      </c>
    </row>
    <row r="152" spans="1:16">
      <c r="A152" s="85"/>
      <c r="B152" s="85"/>
      <c r="C152" s="90"/>
      <c r="D152" s="84" t="s">
        <v>69</v>
      </c>
      <c r="E152" s="84" t="s">
        <v>69</v>
      </c>
      <c r="F152" s="84" t="s">
        <v>69</v>
      </c>
      <c r="G152" s="84" t="s">
        <v>69</v>
      </c>
      <c r="H152" s="84"/>
      <c r="I152" s="87"/>
      <c r="J152" s="91"/>
      <c r="K152" s="87"/>
      <c r="L152" s="91"/>
      <c r="M152" s="87"/>
      <c r="N152" s="91"/>
      <c r="O152" s="87"/>
      <c r="P152" s="89" t="s">
        <v>129</v>
      </c>
    </row>
    <row r="153" spans="1:16">
      <c r="A153" s="85"/>
      <c r="B153" s="85"/>
      <c r="C153" s="90"/>
      <c r="D153" s="84" t="s">
        <v>69</v>
      </c>
      <c r="E153" s="84" t="s">
        <v>69</v>
      </c>
      <c r="F153" s="84" t="s">
        <v>69</v>
      </c>
      <c r="G153" s="84" t="s">
        <v>69</v>
      </c>
      <c r="H153" s="88"/>
      <c r="I153" s="87"/>
      <c r="J153" s="91"/>
      <c r="K153" s="87"/>
      <c r="L153" s="91"/>
      <c r="M153" s="87"/>
      <c r="N153" s="91"/>
      <c r="O153" s="87"/>
      <c r="P153" s="89"/>
    </row>
    <row r="154" spans="1:16">
      <c r="A154" s="85"/>
      <c r="B154" s="85"/>
      <c r="C154" s="90"/>
      <c r="D154" s="84" t="s">
        <v>17</v>
      </c>
      <c r="E154" s="92">
        <f>SUM(E151:E153)</f>
        <v>36</v>
      </c>
      <c r="F154" s="92">
        <f>SUM(F151:F153)</f>
        <v>44</v>
      </c>
      <c r="G154" s="92">
        <f>SUM(G151:G153)</f>
        <v>40</v>
      </c>
      <c r="H154" s="88"/>
      <c r="I154" s="87"/>
      <c r="J154" s="91"/>
      <c r="K154" s="87"/>
      <c r="L154" s="91"/>
      <c r="M154" s="87"/>
      <c r="N154" s="91"/>
      <c r="O154" s="87"/>
      <c r="P154" s="93"/>
    </row>
    <row r="155" spans="1:16" ht="15.75" thickBot="1">
      <c r="A155" s="161"/>
      <c r="B155" s="162">
        <f t="shared" ref="B155" si="29">E155*100/C155</f>
        <v>10.96</v>
      </c>
      <c r="C155" s="163">
        <v>250</v>
      </c>
      <c r="D155" s="164" t="s">
        <v>100</v>
      </c>
      <c r="E155" s="324">
        <f>AVERAGE(J151:L155)*SUM(E154+F154+G154)/1000</f>
        <v>27.4</v>
      </c>
      <c r="F155" s="325"/>
      <c r="G155" s="326"/>
      <c r="H155" s="165"/>
      <c r="I155" s="165"/>
      <c r="J155" s="166">
        <v>228</v>
      </c>
      <c r="K155" s="165">
        <v>229</v>
      </c>
      <c r="L155" s="166">
        <v>228</v>
      </c>
      <c r="M155" s="165">
        <v>400</v>
      </c>
      <c r="N155" s="166">
        <v>400</v>
      </c>
      <c r="O155" s="165">
        <v>400</v>
      </c>
      <c r="P155" s="167"/>
    </row>
    <row r="156" spans="1:16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</row>
    <row r="157" spans="1:16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</row>
    <row r="158" spans="1:16" ht="90">
      <c r="A158" s="330" t="s">
        <v>92</v>
      </c>
      <c r="B158" s="80"/>
      <c r="C158" s="330" t="s">
        <v>93</v>
      </c>
      <c r="D158" s="330" t="s">
        <v>3</v>
      </c>
      <c r="E158" s="327" t="s">
        <v>94</v>
      </c>
      <c r="F158" s="328"/>
      <c r="G158" s="329"/>
      <c r="H158" s="81" t="s">
        <v>95</v>
      </c>
      <c r="I158" s="82" t="s">
        <v>96</v>
      </c>
      <c r="J158" s="327" t="s">
        <v>7</v>
      </c>
      <c r="K158" s="328"/>
      <c r="L158" s="329"/>
      <c r="M158" s="327" t="s">
        <v>97</v>
      </c>
      <c r="N158" s="328"/>
      <c r="O158" s="329"/>
      <c r="P158" s="330" t="s">
        <v>98</v>
      </c>
    </row>
    <row r="159" spans="1:16">
      <c r="A159" s="331"/>
      <c r="B159" s="83"/>
      <c r="C159" s="331"/>
      <c r="D159" s="331"/>
      <c r="E159" s="84" t="s">
        <v>10</v>
      </c>
      <c r="F159" s="84" t="s">
        <v>11</v>
      </c>
      <c r="G159" s="84" t="s">
        <v>12</v>
      </c>
      <c r="H159" s="84"/>
      <c r="I159" s="84"/>
      <c r="J159" s="84" t="s">
        <v>10</v>
      </c>
      <c r="K159" s="84" t="s">
        <v>11</v>
      </c>
      <c r="L159" s="84" t="s">
        <v>12</v>
      </c>
      <c r="M159" s="84" t="s">
        <v>10</v>
      </c>
      <c r="N159" s="84" t="s">
        <v>11</v>
      </c>
      <c r="O159" s="84" t="s">
        <v>12</v>
      </c>
      <c r="P159" s="331"/>
    </row>
    <row r="160" spans="1:16" ht="15.75" thickBot="1">
      <c r="A160" s="168"/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</row>
    <row r="161" spans="1:16">
      <c r="A161" s="85">
        <v>4656</v>
      </c>
      <c r="B161" s="90"/>
      <c r="C161" s="79"/>
      <c r="D161" s="94">
        <v>1</v>
      </c>
      <c r="E161" s="94">
        <v>52</v>
      </c>
      <c r="F161" s="94">
        <v>51</v>
      </c>
      <c r="G161" s="94">
        <v>59</v>
      </c>
      <c r="H161" s="94"/>
      <c r="I161" s="87"/>
      <c r="J161" s="87"/>
      <c r="K161" s="87"/>
      <c r="L161" s="87"/>
      <c r="M161" s="87"/>
      <c r="N161" s="87"/>
      <c r="O161" s="87"/>
      <c r="P161" s="89">
        <v>42178</v>
      </c>
    </row>
    <row r="162" spans="1:16">
      <c r="A162" s="85"/>
      <c r="B162" s="85"/>
      <c r="C162" s="90"/>
      <c r="D162" s="84">
        <v>2</v>
      </c>
      <c r="E162" s="84">
        <v>22</v>
      </c>
      <c r="F162" s="84">
        <v>22</v>
      </c>
      <c r="G162" s="84">
        <v>32</v>
      </c>
      <c r="H162" s="84"/>
      <c r="I162" s="87"/>
      <c r="J162" s="91"/>
      <c r="K162" s="87"/>
      <c r="L162" s="91"/>
      <c r="M162" s="87"/>
      <c r="N162" s="91"/>
      <c r="O162" s="87"/>
      <c r="P162" s="89" t="s">
        <v>130</v>
      </c>
    </row>
    <row r="163" spans="1:16">
      <c r="A163" s="85"/>
      <c r="B163" s="85"/>
      <c r="C163" s="90"/>
      <c r="D163" s="84" t="s">
        <v>69</v>
      </c>
      <c r="E163" s="84" t="s">
        <v>69</v>
      </c>
      <c r="F163" s="84" t="s">
        <v>69</v>
      </c>
      <c r="G163" s="84" t="s">
        <v>69</v>
      </c>
      <c r="H163" s="88"/>
      <c r="I163" s="87"/>
      <c r="J163" s="91"/>
      <c r="K163" s="87"/>
      <c r="L163" s="91"/>
      <c r="M163" s="87"/>
      <c r="N163" s="91"/>
      <c r="O163" s="87"/>
      <c r="P163" s="89"/>
    </row>
    <row r="164" spans="1:16">
      <c r="A164" s="85"/>
      <c r="B164" s="85"/>
      <c r="C164" s="90"/>
      <c r="D164" s="84" t="s">
        <v>17</v>
      </c>
      <c r="E164" s="92">
        <f>SUM(E161:E163)</f>
        <v>74</v>
      </c>
      <c r="F164" s="92">
        <f>SUM(F161:F163)</f>
        <v>73</v>
      </c>
      <c r="G164" s="92">
        <f>SUM(G161:G163)</f>
        <v>91</v>
      </c>
      <c r="H164" s="88"/>
      <c r="I164" s="87"/>
      <c r="J164" s="91"/>
      <c r="K164" s="87"/>
      <c r="L164" s="91"/>
      <c r="M164" s="87"/>
      <c r="N164" s="91"/>
      <c r="O164" s="87"/>
      <c r="P164" s="93"/>
    </row>
    <row r="165" spans="1:16" ht="15.75" thickBot="1">
      <c r="A165" s="161"/>
      <c r="B165" s="162">
        <f t="shared" ref="B165" si="30">E165*100/C165</f>
        <v>21.578666666666667</v>
      </c>
      <c r="C165" s="163">
        <v>250</v>
      </c>
      <c r="D165" s="164" t="s">
        <v>100</v>
      </c>
      <c r="E165" s="324">
        <f>AVERAGE(J161:L165)*SUM(E164+F164+G164)/1000</f>
        <v>53.946666666666665</v>
      </c>
      <c r="F165" s="325"/>
      <c r="G165" s="326"/>
      <c r="H165" s="165"/>
      <c r="I165" s="165"/>
      <c r="J165" s="166">
        <v>225</v>
      </c>
      <c r="K165" s="165">
        <v>230</v>
      </c>
      <c r="L165" s="166">
        <v>225</v>
      </c>
      <c r="M165" s="165">
        <v>399</v>
      </c>
      <c r="N165" s="166">
        <v>401</v>
      </c>
      <c r="O165" s="165">
        <v>399</v>
      </c>
      <c r="P165" s="167"/>
    </row>
    <row r="166" spans="1:16">
      <c r="A166" s="85">
        <v>4656</v>
      </c>
      <c r="B166" s="90"/>
      <c r="C166" s="79"/>
      <c r="D166" s="94">
        <v>1</v>
      </c>
      <c r="E166" s="94">
        <v>58</v>
      </c>
      <c r="F166" s="94">
        <v>57</v>
      </c>
      <c r="G166" s="94">
        <v>52</v>
      </c>
      <c r="H166" s="94"/>
      <c r="I166" s="87"/>
      <c r="J166" s="87"/>
      <c r="K166" s="87"/>
      <c r="L166" s="87"/>
      <c r="M166" s="87"/>
      <c r="N166" s="87"/>
      <c r="O166" s="87"/>
      <c r="P166" s="89">
        <v>42178</v>
      </c>
    </row>
    <row r="167" spans="1:16">
      <c r="A167" s="85"/>
      <c r="B167" s="85"/>
      <c r="C167" s="90"/>
      <c r="D167" s="84">
        <v>2</v>
      </c>
      <c r="E167" s="84">
        <v>34</v>
      </c>
      <c r="F167" s="84">
        <v>33</v>
      </c>
      <c r="G167" s="84">
        <v>34</v>
      </c>
      <c r="H167" s="84"/>
      <c r="I167" s="87"/>
      <c r="J167" s="91"/>
      <c r="K167" s="87"/>
      <c r="L167" s="91"/>
      <c r="M167" s="87"/>
      <c r="N167" s="91"/>
      <c r="O167" s="87"/>
      <c r="P167" s="89" t="s">
        <v>131</v>
      </c>
    </row>
    <row r="168" spans="1:16">
      <c r="A168" s="85"/>
      <c r="B168" s="85"/>
      <c r="C168" s="90"/>
      <c r="D168" s="84">
        <v>3</v>
      </c>
      <c r="E168" s="84">
        <v>15</v>
      </c>
      <c r="F168" s="84">
        <v>6</v>
      </c>
      <c r="G168" s="84">
        <v>0</v>
      </c>
      <c r="H168" s="88"/>
      <c r="I168" s="87"/>
      <c r="J168" s="91"/>
      <c r="K168" s="87"/>
      <c r="L168" s="91"/>
      <c r="M168" s="87"/>
      <c r="N168" s="91"/>
      <c r="O168" s="87"/>
      <c r="P168" s="89"/>
    </row>
    <row r="169" spans="1:16">
      <c r="A169" s="85"/>
      <c r="B169" s="85"/>
      <c r="C169" s="90"/>
      <c r="D169" s="84" t="s">
        <v>17</v>
      </c>
      <c r="E169" s="92">
        <f>SUM(E166:E168)</f>
        <v>107</v>
      </c>
      <c r="F169" s="92">
        <f>SUM(F166:F168)</f>
        <v>96</v>
      </c>
      <c r="G169" s="92">
        <f>SUM(G166:G168)</f>
        <v>86</v>
      </c>
      <c r="H169" s="88"/>
      <c r="I169" s="87"/>
      <c r="J169" s="91"/>
      <c r="K169" s="87"/>
      <c r="L169" s="91"/>
      <c r="M169" s="87"/>
      <c r="N169" s="91"/>
      <c r="O169" s="87"/>
      <c r="P169" s="93"/>
    </row>
    <row r="170" spans="1:16" ht="15.75" thickBot="1">
      <c r="A170" s="161"/>
      <c r="B170" s="162">
        <f t="shared" ref="B170" si="31">E170*100/C170</f>
        <v>26.279733333333336</v>
      </c>
      <c r="C170" s="163">
        <v>250</v>
      </c>
      <c r="D170" s="164" t="s">
        <v>100</v>
      </c>
      <c r="E170" s="324">
        <f>AVERAGE(J166:L170)*SUM(E169+F169+G169)/1000</f>
        <v>65.699333333333342</v>
      </c>
      <c r="F170" s="325"/>
      <c r="G170" s="326"/>
      <c r="H170" s="165"/>
      <c r="I170" s="165"/>
      <c r="J170" s="166">
        <v>226</v>
      </c>
      <c r="K170" s="165">
        <v>230</v>
      </c>
      <c r="L170" s="166">
        <v>226</v>
      </c>
      <c r="M170" s="165">
        <v>398</v>
      </c>
      <c r="N170" s="166">
        <v>401</v>
      </c>
      <c r="O170" s="165">
        <v>398</v>
      </c>
      <c r="P170" s="167"/>
    </row>
    <row r="171" spans="1:16">
      <c r="A171" s="85">
        <v>4657</v>
      </c>
      <c r="B171" s="90"/>
      <c r="C171" s="79"/>
      <c r="D171" s="94">
        <v>1</v>
      </c>
      <c r="E171" s="94">
        <v>53</v>
      </c>
      <c r="F171" s="94">
        <v>44</v>
      </c>
      <c r="G171" s="94">
        <v>56</v>
      </c>
      <c r="H171" s="94"/>
      <c r="I171" s="87"/>
      <c r="J171" s="87"/>
      <c r="K171" s="87"/>
      <c r="L171" s="87"/>
      <c r="M171" s="87"/>
      <c r="N171" s="87"/>
      <c r="O171" s="87"/>
      <c r="P171" s="89">
        <v>42178</v>
      </c>
    </row>
    <row r="172" spans="1:16">
      <c r="A172" s="85"/>
      <c r="B172" s="85"/>
      <c r="C172" s="90"/>
      <c r="D172" s="84">
        <v>2</v>
      </c>
      <c r="E172" s="84">
        <v>23</v>
      </c>
      <c r="F172" s="84">
        <v>36</v>
      </c>
      <c r="G172" s="84">
        <v>26</v>
      </c>
      <c r="H172" s="84"/>
      <c r="I172" s="87"/>
      <c r="J172" s="91"/>
      <c r="K172" s="87"/>
      <c r="L172" s="91"/>
      <c r="M172" s="87"/>
      <c r="N172" s="91"/>
      <c r="O172" s="87"/>
      <c r="P172" s="89" t="s">
        <v>132</v>
      </c>
    </row>
    <row r="173" spans="1:16">
      <c r="A173" s="85"/>
      <c r="B173" s="85"/>
      <c r="C173" s="90"/>
      <c r="D173" s="84">
        <v>3</v>
      </c>
      <c r="E173" s="84">
        <v>39</v>
      </c>
      <c r="F173" s="84">
        <v>33</v>
      </c>
      <c r="G173" s="84">
        <v>22</v>
      </c>
      <c r="H173" s="88"/>
      <c r="I173" s="87"/>
      <c r="J173" s="91"/>
      <c r="K173" s="87"/>
      <c r="L173" s="91"/>
      <c r="M173" s="87"/>
      <c r="N173" s="91"/>
      <c r="O173" s="87"/>
      <c r="P173" s="89"/>
    </row>
    <row r="174" spans="1:16">
      <c r="A174" s="85"/>
      <c r="B174" s="85"/>
      <c r="C174" s="90"/>
      <c r="D174" s="84" t="s">
        <v>17</v>
      </c>
      <c r="E174" s="92">
        <f>SUM(E171:E173)</f>
        <v>115</v>
      </c>
      <c r="F174" s="92">
        <f>SUM(F171:F173)</f>
        <v>113</v>
      </c>
      <c r="G174" s="92">
        <f>SUM(G171:G173)</f>
        <v>104</v>
      </c>
      <c r="H174" s="88"/>
      <c r="I174" s="87"/>
      <c r="J174" s="91"/>
      <c r="K174" s="87"/>
      <c r="L174" s="91"/>
      <c r="M174" s="87"/>
      <c r="N174" s="91"/>
      <c r="O174" s="87"/>
      <c r="P174" s="93"/>
    </row>
    <row r="175" spans="1:16" ht="15.75" thickBot="1">
      <c r="A175" s="161"/>
      <c r="B175" s="162">
        <f t="shared" ref="B175" si="32">E175*100/C175</f>
        <v>48.209166666666668</v>
      </c>
      <c r="C175" s="163">
        <v>160</v>
      </c>
      <c r="D175" s="164" t="s">
        <v>100</v>
      </c>
      <c r="E175" s="324">
        <f>AVERAGE(J171:L175)*SUM(E174+F174+G174)/1000</f>
        <v>77.134666666666675</v>
      </c>
      <c r="F175" s="325"/>
      <c r="G175" s="326"/>
      <c r="H175" s="165"/>
      <c r="I175" s="165"/>
      <c r="J175" s="166">
        <v>236</v>
      </c>
      <c r="K175" s="165">
        <v>230</v>
      </c>
      <c r="L175" s="166">
        <v>231</v>
      </c>
      <c r="M175" s="165">
        <v>402</v>
      </c>
      <c r="N175" s="166">
        <v>400</v>
      </c>
      <c r="O175" s="165">
        <v>402</v>
      </c>
      <c r="P175" s="167"/>
    </row>
    <row r="176" spans="1:16">
      <c r="A176" s="85">
        <v>4657</v>
      </c>
      <c r="B176" s="90"/>
      <c r="C176" s="79"/>
      <c r="D176" s="94">
        <v>1</v>
      </c>
      <c r="E176" s="94">
        <v>40</v>
      </c>
      <c r="F176" s="94">
        <v>61</v>
      </c>
      <c r="G176" s="94">
        <v>50</v>
      </c>
      <c r="H176" s="94"/>
      <c r="I176" s="87"/>
      <c r="J176" s="87"/>
      <c r="K176" s="87"/>
      <c r="L176" s="87"/>
      <c r="M176" s="87"/>
      <c r="N176" s="87"/>
      <c r="O176" s="87"/>
      <c r="P176" s="89">
        <v>42178</v>
      </c>
    </row>
    <row r="177" spans="1:16">
      <c r="A177" s="85"/>
      <c r="B177" s="85"/>
      <c r="C177" s="90"/>
      <c r="D177" s="84">
        <v>2</v>
      </c>
      <c r="E177" s="84">
        <v>89</v>
      </c>
      <c r="F177" s="84">
        <v>75</v>
      </c>
      <c r="G177" s="84">
        <v>96</v>
      </c>
      <c r="H177" s="84"/>
      <c r="I177" s="87"/>
      <c r="J177" s="91"/>
      <c r="K177" s="87"/>
      <c r="L177" s="91"/>
      <c r="M177" s="87"/>
      <c r="N177" s="91"/>
      <c r="O177" s="87"/>
      <c r="P177" s="89" t="s">
        <v>133</v>
      </c>
    </row>
    <row r="178" spans="1:16">
      <c r="A178" s="85"/>
      <c r="B178" s="85"/>
      <c r="C178" s="90"/>
      <c r="D178" s="84">
        <v>3</v>
      </c>
      <c r="E178" s="84">
        <v>0</v>
      </c>
      <c r="F178" s="84">
        <v>0</v>
      </c>
      <c r="G178" s="84">
        <v>0</v>
      </c>
      <c r="H178" s="88"/>
      <c r="I178" s="87"/>
      <c r="J178" s="91"/>
      <c r="K178" s="87"/>
      <c r="L178" s="91"/>
      <c r="M178" s="87"/>
      <c r="N178" s="91"/>
      <c r="O178" s="87"/>
      <c r="P178" s="89"/>
    </row>
    <row r="179" spans="1:16">
      <c r="A179" s="85"/>
      <c r="B179" s="85"/>
      <c r="C179" s="90"/>
      <c r="D179" s="84">
        <v>4</v>
      </c>
      <c r="E179" s="84">
        <v>15</v>
      </c>
      <c r="F179" s="84">
        <v>0</v>
      </c>
      <c r="G179" s="84">
        <v>12</v>
      </c>
      <c r="H179" s="88"/>
      <c r="I179" s="87"/>
      <c r="J179" s="91"/>
      <c r="K179" s="87"/>
      <c r="L179" s="91"/>
      <c r="M179" s="87"/>
      <c r="N179" s="91"/>
      <c r="O179" s="87"/>
      <c r="P179" s="89"/>
    </row>
    <row r="180" spans="1:16">
      <c r="A180" s="85"/>
      <c r="B180" s="85"/>
      <c r="C180" s="90"/>
      <c r="D180" s="84" t="s">
        <v>17</v>
      </c>
      <c r="E180" s="92">
        <f>SUM(E176:E179)</f>
        <v>144</v>
      </c>
      <c r="F180" s="92">
        <f>SUM(F176:F179)</f>
        <v>136</v>
      </c>
      <c r="G180" s="92">
        <f>SUM(G176:G179)</f>
        <v>158</v>
      </c>
      <c r="H180" s="88"/>
      <c r="I180" s="87"/>
      <c r="J180" s="91"/>
      <c r="K180" s="87"/>
      <c r="L180" s="91"/>
      <c r="M180" s="87"/>
      <c r="N180" s="91"/>
      <c r="O180" s="87"/>
      <c r="P180" s="93"/>
    </row>
    <row r="181" spans="1:16" ht="15.75" thickBot="1">
      <c r="A181" s="161"/>
      <c r="B181" s="162">
        <f t="shared" ref="B181" si="33">E181*100/C181</f>
        <v>63.692499999999995</v>
      </c>
      <c r="C181" s="163">
        <v>160</v>
      </c>
      <c r="D181" s="164" t="s">
        <v>100</v>
      </c>
      <c r="E181" s="324">
        <f>AVERAGE(J176:L181)*SUM(E180+F180+G180)/1000</f>
        <v>101.908</v>
      </c>
      <c r="F181" s="325"/>
      <c r="G181" s="326"/>
      <c r="H181" s="165"/>
      <c r="I181" s="165"/>
      <c r="J181" s="166">
        <v>235</v>
      </c>
      <c r="K181" s="165">
        <v>231</v>
      </c>
      <c r="L181" s="166">
        <v>232</v>
      </c>
      <c r="M181" s="165">
        <v>401</v>
      </c>
      <c r="N181" s="166">
        <v>400</v>
      </c>
      <c r="O181" s="165">
        <v>401</v>
      </c>
      <c r="P181" s="167"/>
    </row>
    <row r="182" spans="1:16">
      <c r="A182" s="85">
        <v>4659</v>
      </c>
      <c r="B182" s="90"/>
      <c r="C182" s="79"/>
      <c r="D182" s="94">
        <v>1</v>
      </c>
      <c r="E182" s="94">
        <v>17</v>
      </c>
      <c r="F182" s="94">
        <v>10</v>
      </c>
      <c r="G182" s="94">
        <v>12</v>
      </c>
      <c r="H182" s="94"/>
      <c r="I182" s="87"/>
      <c r="J182" s="87"/>
      <c r="K182" s="87"/>
      <c r="L182" s="87"/>
      <c r="M182" s="87"/>
      <c r="N182" s="87"/>
      <c r="O182" s="87"/>
      <c r="P182" s="89">
        <v>42178</v>
      </c>
    </row>
    <row r="183" spans="1:16">
      <c r="A183" s="85"/>
      <c r="B183" s="85"/>
      <c r="C183" s="90"/>
      <c r="D183" s="84" t="s">
        <v>69</v>
      </c>
      <c r="E183" s="84" t="s">
        <v>69</v>
      </c>
      <c r="F183" s="84" t="s">
        <v>69</v>
      </c>
      <c r="G183" s="84" t="s">
        <v>69</v>
      </c>
      <c r="H183" s="84"/>
      <c r="I183" s="87"/>
      <c r="J183" s="91"/>
      <c r="K183" s="87"/>
      <c r="L183" s="91"/>
      <c r="M183" s="87"/>
      <c r="N183" s="91"/>
      <c r="O183" s="87"/>
      <c r="P183" s="89" t="s">
        <v>134</v>
      </c>
    </row>
    <row r="184" spans="1:16">
      <c r="A184" s="85"/>
      <c r="B184" s="85"/>
      <c r="C184" s="90"/>
      <c r="D184" s="84" t="s">
        <v>69</v>
      </c>
      <c r="E184" s="84" t="s">
        <v>69</v>
      </c>
      <c r="F184" s="84" t="s">
        <v>69</v>
      </c>
      <c r="G184" s="84" t="s">
        <v>69</v>
      </c>
      <c r="H184" s="88"/>
      <c r="I184" s="87"/>
      <c r="J184" s="91"/>
      <c r="K184" s="87"/>
      <c r="L184" s="91"/>
      <c r="M184" s="87"/>
      <c r="N184" s="91"/>
      <c r="O184" s="87"/>
      <c r="P184" s="89"/>
    </row>
    <row r="185" spans="1:16">
      <c r="A185" s="85"/>
      <c r="B185" s="85"/>
      <c r="C185" s="90"/>
      <c r="D185" s="84" t="s">
        <v>17</v>
      </c>
      <c r="E185" s="92">
        <f>SUM(E182:E184)</f>
        <v>17</v>
      </c>
      <c r="F185" s="92">
        <f>SUM(F182:F184)</f>
        <v>10</v>
      </c>
      <c r="G185" s="92">
        <f>SUM(G182:G184)</f>
        <v>12</v>
      </c>
      <c r="H185" s="88"/>
      <c r="I185" s="87"/>
      <c r="J185" s="91"/>
      <c r="K185" s="87"/>
      <c r="L185" s="91"/>
      <c r="M185" s="87"/>
      <c r="N185" s="91"/>
      <c r="O185" s="87"/>
      <c r="P185" s="93"/>
    </row>
    <row r="186" spans="1:16" ht="15.75" thickBot="1">
      <c r="A186" s="161"/>
      <c r="B186" s="162">
        <f t="shared" ref="B186" si="34">E186*100/C186</f>
        <v>8.5670000000000002</v>
      </c>
      <c r="C186" s="163">
        <v>100</v>
      </c>
      <c r="D186" s="164" t="s">
        <v>100</v>
      </c>
      <c r="E186" s="324">
        <f>AVERAGE(J182:L186)*SUM(E185+F185+G185)/1000</f>
        <v>8.5670000000000002</v>
      </c>
      <c r="F186" s="325"/>
      <c r="G186" s="326"/>
      <c r="H186" s="165"/>
      <c r="I186" s="165"/>
      <c r="J186" s="166">
        <v>218</v>
      </c>
      <c r="K186" s="165">
        <v>220</v>
      </c>
      <c r="L186" s="166">
        <v>221</v>
      </c>
      <c r="M186" s="165">
        <v>391</v>
      </c>
      <c r="N186" s="166">
        <v>394</v>
      </c>
      <c r="O186" s="165">
        <v>391</v>
      </c>
      <c r="P186" s="167"/>
    </row>
    <row r="187" spans="1:16">
      <c r="A187" s="85">
        <v>4659</v>
      </c>
      <c r="B187" s="90"/>
      <c r="C187" s="79"/>
      <c r="D187" s="94">
        <v>1</v>
      </c>
      <c r="E187" s="94">
        <v>13</v>
      </c>
      <c r="F187" s="94">
        <v>3</v>
      </c>
      <c r="G187" s="94">
        <v>2</v>
      </c>
      <c r="H187" s="94"/>
      <c r="I187" s="87"/>
      <c r="J187" s="87"/>
      <c r="K187" s="87"/>
      <c r="L187" s="87"/>
      <c r="M187" s="87"/>
      <c r="N187" s="87"/>
      <c r="O187" s="87"/>
      <c r="P187" s="89">
        <v>42178</v>
      </c>
    </row>
    <row r="188" spans="1:16">
      <c r="A188" s="85"/>
      <c r="B188" s="85"/>
      <c r="C188" s="90"/>
      <c r="D188" s="84" t="s">
        <v>69</v>
      </c>
      <c r="E188" s="84" t="s">
        <v>69</v>
      </c>
      <c r="F188" s="84" t="s">
        <v>69</v>
      </c>
      <c r="G188" s="84" t="s">
        <v>69</v>
      </c>
      <c r="H188" s="84"/>
      <c r="I188" s="87"/>
      <c r="J188" s="91"/>
      <c r="K188" s="87"/>
      <c r="L188" s="91"/>
      <c r="M188" s="87"/>
      <c r="N188" s="91"/>
      <c r="O188" s="87"/>
      <c r="P188" s="89" t="s">
        <v>135</v>
      </c>
    </row>
    <row r="189" spans="1:16">
      <c r="A189" s="85"/>
      <c r="B189" s="85"/>
      <c r="C189" s="90"/>
      <c r="D189" s="84" t="s">
        <v>69</v>
      </c>
      <c r="E189" s="84" t="s">
        <v>69</v>
      </c>
      <c r="F189" s="84" t="s">
        <v>69</v>
      </c>
      <c r="G189" s="84" t="s">
        <v>69</v>
      </c>
      <c r="H189" s="88"/>
      <c r="I189" s="87"/>
      <c r="J189" s="91"/>
      <c r="K189" s="87"/>
      <c r="L189" s="91"/>
      <c r="M189" s="87"/>
      <c r="N189" s="91"/>
      <c r="O189" s="87"/>
      <c r="P189" s="89"/>
    </row>
    <row r="190" spans="1:16">
      <c r="A190" s="85"/>
      <c r="B190" s="85"/>
      <c r="C190" s="90"/>
      <c r="D190" s="84" t="s">
        <v>17</v>
      </c>
      <c r="E190" s="92">
        <f>SUM(E187:E189)</f>
        <v>13</v>
      </c>
      <c r="F190" s="92">
        <f>SUM(F187:F189)</f>
        <v>3</v>
      </c>
      <c r="G190" s="92">
        <f>SUM(G187:G189)</f>
        <v>2</v>
      </c>
      <c r="H190" s="88"/>
      <c r="I190" s="87"/>
      <c r="J190" s="91"/>
      <c r="K190" s="87"/>
      <c r="L190" s="91"/>
      <c r="M190" s="87"/>
      <c r="N190" s="91"/>
      <c r="O190" s="87"/>
      <c r="P190" s="93"/>
    </row>
    <row r="191" spans="1:16" ht="15.75" thickBot="1">
      <c r="A191" s="161"/>
      <c r="B191" s="162">
        <f t="shared" ref="B191" si="35">E191*100/C191</f>
        <v>3.972</v>
      </c>
      <c r="C191" s="163">
        <v>100</v>
      </c>
      <c r="D191" s="164" t="s">
        <v>100</v>
      </c>
      <c r="E191" s="324">
        <f>AVERAGE(J187:L191)*SUM(E190+F190+G190)/1000</f>
        <v>3.972</v>
      </c>
      <c r="F191" s="325"/>
      <c r="G191" s="326"/>
      <c r="H191" s="165"/>
      <c r="I191" s="165"/>
      <c r="J191" s="166">
        <v>220</v>
      </c>
      <c r="K191" s="165">
        <v>220</v>
      </c>
      <c r="L191" s="166">
        <v>222</v>
      </c>
      <c r="M191" s="165">
        <v>395</v>
      </c>
      <c r="N191" s="166">
        <v>397</v>
      </c>
      <c r="O191" s="165">
        <v>395</v>
      </c>
      <c r="P191" s="167"/>
    </row>
    <row r="192" spans="1:16">
      <c r="A192" s="85">
        <v>4671</v>
      </c>
      <c r="B192" s="90"/>
      <c r="C192" s="79"/>
      <c r="D192" s="94">
        <v>1</v>
      </c>
      <c r="E192" s="94">
        <v>54</v>
      </c>
      <c r="F192" s="94">
        <v>66</v>
      </c>
      <c r="G192" s="94">
        <v>52</v>
      </c>
      <c r="H192" s="94"/>
      <c r="I192" s="87"/>
      <c r="J192" s="87"/>
      <c r="K192" s="87"/>
      <c r="L192" s="87"/>
      <c r="M192" s="87"/>
      <c r="N192" s="87"/>
      <c r="O192" s="87"/>
      <c r="P192" s="89">
        <v>42178</v>
      </c>
    </row>
    <row r="193" spans="1:16">
      <c r="A193" s="85"/>
      <c r="B193" s="85"/>
      <c r="C193" s="90"/>
      <c r="D193" s="84" t="s">
        <v>69</v>
      </c>
      <c r="E193" s="84" t="s">
        <v>69</v>
      </c>
      <c r="F193" s="84" t="s">
        <v>69</v>
      </c>
      <c r="G193" s="84" t="s">
        <v>69</v>
      </c>
      <c r="H193" s="84"/>
      <c r="I193" s="87"/>
      <c r="J193" s="91"/>
      <c r="K193" s="87"/>
      <c r="L193" s="91"/>
      <c r="M193" s="87"/>
      <c r="N193" s="91"/>
      <c r="O193" s="87"/>
      <c r="P193" s="89" t="s">
        <v>99</v>
      </c>
    </row>
    <row r="194" spans="1:16">
      <c r="A194" s="85"/>
      <c r="B194" s="85"/>
      <c r="C194" s="90"/>
      <c r="D194" s="84" t="s">
        <v>69</v>
      </c>
      <c r="E194" s="84" t="s">
        <v>69</v>
      </c>
      <c r="F194" s="84" t="s">
        <v>69</v>
      </c>
      <c r="G194" s="84" t="s">
        <v>69</v>
      </c>
      <c r="H194" s="88"/>
      <c r="I194" s="87"/>
      <c r="J194" s="91"/>
      <c r="K194" s="87"/>
      <c r="L194" s="91"/>
      <c r="M194" s="87"/>
      <c r="N194" s="91"/>
      <c r="O194" s="87"/>
      <c r="P194" s="89"/>
    </row>
    <row r="195" spans="1:16">
      <c r="A195" s="85"/>
      <c r="B195" s="85"/>
      <c r="C195" s="90"/>
      <c r="D195" s="84" t="s">
        <v>17</v>
      </c>
      <c r="E195" s="92">
        <f>SUM(E192:E194)</f>
        <v>54</v>
      </c>
      <c r="F195" s="92">
        <f>SUM(F192:F194)</f>
        <v>66</v>
      </c>
      <c r="G195" s="92">
        <f>SUM(G192:G194)</f>
        <v>52</v>
      </c>
      <c r="H195" s="88"/>
      <c r="I195" s="87"/>
      <c r="J195" s="91"/>
      <c r="K195" s="87"/>
      <c r="L195" s="91"/>
      <c r="M195" s="87"/>
      <c r="N195" s="91"/>
      <c r="O195" s="87"/>
      <c r="P195" s="93"/>
    </row>
    <row r="196" spans="1:16" ht="15.75" thickBot="1">
      <c r="A196" s="161"/>
      <c r="B196" s="162">
        <f t="shared" ref="B196" si="36">E196*100/C196</f>
        <v>38.642666666666663</v>
      </c>
      <c r="C196" s="163">
        <v>100</v>
      </c>
      <c r="D196" s="164" t="s">
        <v>100</v>
      </c>
      <c r="E196" s="324">
        <f>AVERAGE(J192:L196)*SUM(E195+F195+G195)/1000</f>
        <v>38.642666666666663</v>
      </c>
      <c r="F196" s="325"/>
      <c r="G196" s="326"/>
      <c r="H196" s="165"/>
      <c r="I196" s="165"/>
      <c r="J196" s="166">
        <v>226</v>
      </c>
      <c r="K196" s="165">
        <v>220</v>
      </c>
      <c r="L196" s="166">
        <v>228</v>
      </c>
      <c r="M196" s="165">
        <v>398</v>
      </c>
      <c r="N196" s="166">
        <v>396</v>
      </c>
      <c r="O196" s="165">
        <v>398</v>
      </c>
      <c r="P196" s="167"/>
    </row>
    <row r="197" spans="1:16">
      <c r="A197" s="85">
        <v>4671</v>
      </c>
      <c r="B197" s="90"/>
      <c r="C197" s="79"/>
      <c r="D197" s="94">
        <v>1</v>
      </c>
      <c r="E197" s="94">
        <v>52</v>
      </c>
      <c r="F197" s="94">
        <v>65</v>
      </c>
      <c r="G197" s="94">
        <v>53</v>
      </c>
      <c r="H197" s="94"/>
      <c r="I197" s="87"/>
      <c r="J197" s="87"/>
      <c r="K197" s="87"/>
      <c r="L197" s="87"/>
      <c r="M197" s="87"/>
      <c r="N197" s="87"/>
      <c r="O197" s="87"/>
      <c r="P197" s="89">
        <v>42178</v>
      </c>
    </row>
    <row r="198" spans="1:16">
      <c r="A198" s="85"/>
      <c r="B198" s="85"/>
      <c r="C198" s="90"/>
      <c r="D198" s="84">
        <v>2</v>
      </c>
      <c r="E198" s="84">
        <v>12</v>
      </c>
      <c r="F198" s="84">
        <v>0</v>
      </c>
      <c r="G198" s="84">
        <v>0</v>
      </c>
      <c r="H198" s="84"/>
      <c r="I198" s="87"/>
      <c r="J198" s="91"/>
      <c r="K198" s="87"/>
      <c r="L198" s="91"/>
      <c r="M198" s="87"/>
      <c r="N198" s="91"/>
      <c r="O198" s="87"/>
      <c r="P198" s="89" t="s">
        <v>101</v>
      </c>
    </row>
    <row r="199" spans="1:16">
      <c r="A199" s="85"/>
      <c r="B199" s="85"/>
      <c r="C199" s="90"/>
      <c r="D199" s="84" t="s">
        <v>69</v>
      </c>
      <c r="E199" s="84" t="s">
        <v>69</v>
      </c>
      <c r="F199" s="84" t="s">
        <v>69</v>
      </c>
      <c r="G199" s="84" t="s">
        <v>69</v>
      </c>
      <c r="H199" s="88"/>
      <c r="I199" s="87"/>
      <c r="J199" s="91"/>
      <c r="K199" s="87"/>
      <c r="L199" s="91"/>
      <c r="M199" s="87"/>
      <c r="N199" s="91"/>
      <c r="O199" s="87"/>
      <c r="P199" s="89"/>
    </row>
    <row r="200" spans="1:16">
      <c r="A200" s="85"/>
      <c r="B200" s="85"/>
      <c r="C200" s="90"/>
      <c r="D200" s="84" t="s">
        <v>17</v>
      </c>
      <c r="E200" s="92">
        <f>SUM(E197:E199)</f>
        <v>64</v>
      </c>
      <c r="F200" s="92">
        <f>SUM(F197:F199)</f>
        <v>65</v>
      </c>
      <c r="G200" s="92">
        <f>SUM(G197:G199)</f>
        <v>53</v>
      </c>
      <c r="H200" s="88"/>
      <c r="I200" s="87"/>
      <c r="J200" s="91"/>
      <c r="K200" s="87"/>
      <c r="L200" s="91"/>
      <c r="M200" s="87"/>
      <c r="N200" s="91"/>
      <c r="O200" s="87"/>
      <c r="P200" s="93"/>
    </row>
    <row r="201" spans="1:16" ht="15.75" thickBot="1">
      <c r="A201" s="161"/>
      <c r="B201" s="162">
        <f t="shared" ref="B201" si="37">E201*100/C201</f>
        <v>40.525333333333329</v>
      </c>
      <c r="C201" s="163">
        <v>100</v>
      </c>
      <c r="D201" s="164" t="s">
        <v>100</v>
      </c>
      <c r="E201" s="324">
        <f>AVERAGE(J197:L201)*SUM(E200+F200+G200)/1000</f>
        <v>40.525333333333329</v>
      </c>
      <c r="F201" s="325"/>
      <c r="G201" s="326"/>
      <c r="H201" s="165"/>
      <c r="I201" s="165"/>
      <c r="J201" s="166">
        <v>224</v>
      </c>
      <c r="K201" s="165">
        <v>220</v>
      </c>
      <c r="L201" s="166">
        <v>224</v>
      </c>
      <c r="M201" s="165">
        <v>396</v>
      </c>
      <c r="N201" s="166">
        <v>394</v>
      </c>
      <c r="O201" s="165">
        <v>396</v>
      </c>
      <c r="P201" s="167"/>
    </row>
    <row r="202" spans="1:16">
      <c r="A202" s="85">
        <v>4666</v>
      </c>
      <c r="B202" s="90"/>
      <c r="C202" s="79"/>
      <c r="D202" s="94">
        <v>1</v>
      </c>
      <c r="E202" s="94">
        <v>63</v>
      </c>
      <c r="F202" s="94">
        <v>72</v>
      </c>
      <c r="G202" s="94">
        <v>88</v>
      </c>
      <c r="H202" s="94"/>
      <c r="I202" s="87"/>
      <c r="J202" s="87"/>
      <c r="K202" s="87"/>
      <c r="L202" s="87"/>
      <c r="M202" s="87"/>
      <c r="N202" s="87"/>
      <c r="O202" s="87"/>
      <c r="P202" s="89">
        <v>42178</v>
      </c>
    </row>
    <row r="203" spans="1:16">
      <c r="A203" s="85"/>
      <c r="B203" s="85"/>
      <c r="C203" s="90"/>
      <c r="D203" s="84"/>
      <c r="E203" s="84"/>
      <c r="F203" s="84"/>
      <c r="G203" s="84"/>
      <c r="H203" s="84"/>
      <c r="I203" s="87"/>
      <c r="J203" s="91"/>
      <c r="K203" s="87"/>
      <c r="L203" s="91"/>
      <c r="M203" s="87"/>
      <c r="N203" s="91"/>
      <c r="O203" s="87"/>
      <c r="P203" s="89" t="s">
        <v>102</v>
      </c>
    </row>
    <row r="204" spans="1:16">
      <c r="A204" s="85"/>
      <c r="B204" s="85"/>
      <c r="C204" s="90"/>
      <c r="D204" s="84" t="s">
        <v>69</v>
      </c>
      <c r="E204" s="84" t="s">
        <v>69</v>
      </c>
      <c r="F204" s="84" t="s">
        <v>69</v>
      </c>
      <c r="G204" s="84" t="s">
        <v>69</v>
      </c>
      <c r="H204" s="88"/>
      <c r="I204" s="87"/>
      <c r="J204" s="91"/>
      <c r="K204" s="87"/>
      <c r="L204" s="91"/>
      <c r="M204" s="87"/>
      <c r="N204" s="91"/>
      <c r="O204" s="87"/>
      <c r="P204" s="89"/>
    </row>
    <row r="205" spans="1:16">
      <c r="A205" s="85"/>
      <c r="B205" s="85"/>
      <c r="C205" s="90"/>
      <c r="D205" s="84" t="s">
        <v>17</v>
      </c>
      <c r="E205" s="92">
        <f>SUM(E202:E204)</f>
        <v>63</v>
      </c>
      <c r="F205" s="92">
        <f>SUM(F202:F204)</f>
        <v>72</v>
      </c>
      <c r="G205" s="92">
        <f>SUM(G202:G204)</f>
        <v>88</v>
      </c>
      <c r="H205" s="88"/>
      <c r="I205" s="87"/>
      <c r="J205" s="91"/>
      <c r="K205" s="87"/>
      <c r="L205" s="91"/>
      <c r="M205" s="87"/>
      <c r="N205" s="91"/>
      <c r="O205" s="87"/>
      <c r="P205" s="93"/>
    </row>
    <row r="206" spans="1:16" ht="15.75" thickBot="1">
      <c r="A206" s="161"/>
      <c r="B206" s="162">
        <f t="shared" ref="B206" si="38">E206*100/C206</f>
        <v>20.159200000000002</v>
      </c>
      <c r="C206" s="163">
        <v>250</v>
      </c>
      <c r="D206" s="164" t="s">
        <v>100</v>
      </c>
      <c r="E206" s="324">
        <f>AVERAGE(J202:L206)*SUM(E205+F205+G205)/1000</f>
        <v>50.398000000000003</v>
      </c>
      <c r="F206" s="325"/>
      <c r="G206" s="326"/>
      <c r="H206" s="165"/>
      <c r="I206" s="165"/>
      <c r="J206" s="166">
        <v>226</v>
      </c>
      <c r="K206" s="165">
        <v>226</v>
      </c>
      <c r="L206" s="166">
        <v>226</v>
      </c>
      <c r="M206" s="165">
        <v>395</v>
      </c>
      <c r="N206" s="166">
        <v>397</v>
      </c>
      <c r="O206" s="165">
        <v>395</v>
      </c>
      <c r="P206" s="167"/>
    </row>
    <row r="207" spans="1:16">
      <c r="A207" s="85">
        <v>4666</v>
      </c>
      <c r="B207" s="90"/>
      <c r="C207" s="79"/>
      <c r="D207" s="94">
        <v>1</v>
      </c>
      <c r="E207" s="94">
        <v>24</v>
      </c>
      <c r="F207" s="94">
        <v>27</v>
      </c>
      <c r="G207" s="94">
        <v>25</v>
      </c>
      <c r="H207" s="94"/>
      <c r="I207" s="87"/>
      <c r="J207" s="87"/>
      <c r="K207" s="87"/>
      <c r="L207" s="87"/>
      <c r="M207" s="87"/>
      <c r="N207" s="87"/>
      <c r="O207" s="87"/>
      <c r="P207" s="89">
        <v>42178</v>
      </c>
    </row>
    <row r="208" spans="1:16">
      <c r="A208" s="85"/>
      <c r="B208" s="85"/>
      <c r="C208" s="90"/>
      <c r="D208" s="84">
        <v>3</v>
      </c>
      <c r="E208" s="84">
        <v>11</v>
      </c>
      <c r="F208" s="84">
        <v>0</v>
      </c>
      <c r="G208" s="84">
        <v>0</v>
      </c>
      <c r="H208" s="84"/>
      <c r="I208" s="87"/>
      <c r="J208" s="91"/>
      <c r="K208" s="87"/>
      <c r="L208" s="91"/>
      <c r="M208" s="87"/>
      <c r="N208" s="91"/>
      <c r="O208" s="87"/>
      <c r="P208" s="89" t="s">
        <v>103</v>
      </c>
    </row>
    <row r="209" spans="1:16">
      <c r="A209" s="85"/>
      <c r="B209" s="85"/>
      <c r="C209" s="90"/>
      <c r="D209" s="84" t="s">
        <v>69</v>
      </c>
      <c r="E209" s="84" t="s">
        <v>69</v>
      </c>
      <c r="F209" s="84" t="s">
        <v>69</v>
      </c>
      <c r="G209" s="84" t="s">
        <v>69</v>
      </c>
      <c r="H209" s="88"/>
      <c r="I209" s="87"/>
      <c r="J209" s="91"/>
      <c r="K209" s="87"/>
      <c r="L209" s="91"/>
      <c r="M209" s="87"/>
      <c r="N209" s="91"/>
      <c r="O209" s="87"/>
      <c r="P209" s="89"/>
    </row>
    <row r="210" spans="1:16">
      <c r="A210" s="85"/>
      <c r="B210" s="85"/>
      <c r="C210" s="90"/>
      <c r="D210" s="84" t="s">
        <v>17</v>
      </c>
      <c r="E210" s="92">
        <f>SUM(E207:E209)</f>
        <v>35</v>
      </c>
      <c r="F210" s="92">
        <f>SUM(F207:F209)</f>
        <v>27</v>
      </c>
      <c r="G210" s="92">
        <f>SUM(G207:G209)</f>
        <v>25</v>
      </c>
      <c r="H210" s="88"/>
      <c r="I210" s="87"/>
      <c r="J210" s="91"/>
      <c r="K210" s="87"/>
      <c r="L210" s="91"/>
      <c r="M210" s="87"/>
      <c r="N210" s="91"/>
      <c r="O210" s="87"/>
      <c r="P210" s="93"/>
    </row>
    <row r="211" spans="1:16" ht="15.75" thickBot="1">
      <c r="A211" s="161"/>
      <c r="B211" s="162">
        <f t="shared" ref="B211" si="39">E211*100/C211</f>
        <v>8.0040000000000013</v>
      </c>
      <c r="C211" s="163">
        <v>250</v>
      </c>
      <c r="D211" s="164" t="s">
        <v>100</v>
      </c>
      <c r="E211" s="324">
        <f>AVERAGE(J207:L211)*SUM(E210+F210+G210)/1000</f>
        <v>20.010000000000002</v>
      </c>
      <c r="F211" s="325"/>
      <c r="G211" s="326"/>
      <c r="H211" s="165"/>
      <c r="I211" s="165"/>
      <c r="J211" s="166">
        <v>230</v>
      </c>
      <c r="K211" s="165">
        <v>230</v>
      </c>
      <c r="L211" s="166">
        <v>230</v>
      </c>
      <c r="M211" s="165">
        <v>398</v>
      </c>
      <c r="N211" s="166">
        <v>400</v>
      </c>
      <c r="O211" s="165">
        <v>398</v>
      </c>
      <c r="P211" s="167"/>
    </row>
    <row r="212" spans="1:16">
      <c r="A212" s="85">
        <v>4612</v>
      </c>
      <c r="B212" s="90"/>
      <c r="C212" s="79"/>
      <c r="D212" s="94">
        <v>1</v>
      </c>
      <c r="E212" s="94">
        <v>53</v>
      </c>
      <c r="F212" s="94">
        <v>53</v>
      </c>
      <c r="G212" s="94">
        <v>58</v>
      </c>
      <c r="H212" s="94"/>
      <c r="I212" s="87"/>
      <c r="J212" s="87"/>
      <c r="K212" s="87"/>
      <c r="L212" s="87"/>
      <c r="M212" s="87"/>
      <c r="N212" s="87"/>
      <c r="O212" s="87"/>
      <c r="P212" s="89">
        <v>42178</v>
      </c>
    </row>
    <row r="213" spans="1:16">
      <c r="A213" s="85"/>
      <c r="B213" s="85"/>
      <c r="C213" s="90"/>
      <c r="D213" s="84">
        <v>2</v>
      </c>
      <c r="E213" s="84">
        <v>80</v>
      </c>
      <c r="F213" s="84">
        <v>121</v>
      </c>
      <c r="G213" s="84">
        <v>109</v>
      </c>
      <c r="H213" s="84"/>
      <c r="I213" s="87"/>
      <c r="J213" s="91"/>
      <c r="K213" s="87"/>
      <c r="L213" s="91"/>
      <c r="M213" s="87"/>
      <c r="N213" s="91"/>
      <c r="O213" s="87"/>
      <c r="P213" s="89" t="s">
        <v>104</v>
      </c>
    </row>
    <row r="214" spans="1:16">
      <c r="A214" s="85"/>
      <c r="B214" s="85"/>
      <c r="C214" s="90"/>
      <c r="D214" s="84" t="s">
        <v>69</v>
      </c>
      <c r="E214" s="84" t="s">
        <v>69</v>
      </c>
      <c r="F214" s="84" t="s">
        <v>69</v>
      </c>
      <c r="G214" s="84" t="s">
        <v>69</v>
      </c>
      <c r="H214" s="88"/>
      <c r="I214" s="87"/>
      <c r="J214" s="91"/>
      <c r="K214" s="87"/>
      <c r="L214" s="91"/>
      <c r="M214" s="87"/>
      <c r="N214" s="91"/>
      <c r="O214" s="87"/>
      <c r="P214" s="89"/>
    </row>
    <row r="215" spans="1:16">
      <c r="A215" s="85"/>
      <c r="B215" s="85"/>
      <c r="C215" s="90"/>
      <c r="D215" s="84" t="s">
        <v>17</v>
      </c>
      <c r="E215" s="92">
        <f>SUM(E212:E214)</f>
        <v>133</v>
      </c>
      <c r="F215" s="92">
        <f>SUM(F212:F214)</f>
        <v>174</v>
      </c>
      <c r="G215" s="92">
        <f>SUM(G212:G214)</f>
        <v>167</v>
      </c>
      <c r="H215" s="88"/>
      <c r="I215" s="87"/>
      <c r="J215" s="91"/>
      <c r="K215" s="87"/>
      <c r="L215" s="91"/>
      <c r="M215" s="87"/>
      <c r="N215" s="91"/>
      <c r="O215" s="87"/>
      <c r="P215" s="93"/>
    </row>
    <row r="216" spans="1:16" ht="15.75" thickBot="1">
      <c r="A216" s="161"/>
      <c r="B216" s="162">
        <f t="shared" ref="B216" si="40">E216*100/C216</f>
        <v>42.470399999999998</v>
      </c>
      <c r="C216" s="163">
        <v>250</v>
      </c>
      <c r="D216" s="164" t="s">
        <v>100</v>
      </c>
      <c r="E216" s="324">
        <f>AVERAGE(J212:L216)*SUM(E215+F215+G215)/1000</f>
        <v>106.176</v>
      </c>
      <c r="F216" s="325"/>
      <c r="G216" s="326"/>
      <c r="H216" s="165"/>
      <c r="I216" s="165"/>
      <c r="J216" s="166">
        <v>225</v>
      </c>
      <c r="K216" s="165">
        <v>223</v>
      </c>
      <c r="L216" s="166">
        <v>224</v>
      </c>
      <c r="M216" s="165">
        <v>395</v>
      </c>
      <c r="N216" s="166">
        <v>393</v>
      </c>
      <c r="O216" s="165">
        <v>395</v>
      </c>
      <c r="P216" s="167"/>
    </row>
    <row r="217" spans="1:16">
      <c r="A217" s="85">
        <v>4612</v>
      </c>
      <c r="B217" s="90"/>
      <c r="C217" s="79"/>
      <c r="D217" s="94">
        <v>1</v>
      </c>
      <c r="E217" s="94">
        <v>34</v>
      </c>
      <c r="F217" s="94">
        <v>34</v>
      </c>
      <c r="G217" s="94">
        <v>31</v>
      </c>
      <c r="H217" s="94"/>
      <c r="I217" s="87"/>
      <c r="J217" s="87"/>
      <c r="K217" s="87"/>
      <c r="L217" s="87"/>
      <c r="M217" s="87"/>
      <c r="N217" s="87"/>
      <c r="O217" s="87"/>
      <c r="P217" s="89">
        <v>42178</v>
      </c>
    </row>
    <row r="218" spans="1:16">
      <c r="A218" s="85"/>
      <c r="B218" s="85"/>
      <c r="C218" s="90"/>
      <c r="D218" s="84">
        <v>2</v>
      </c>
      <c r="E218" s="84">
        <v>40</v>
      </c>
      <c r="F218" s="84">
        <v>75</v>
      </c>
      <c r="G218" s="84">
        <v>49</v>
      </c>
      <c r="H218" s="84"/>
      <c r="I218" s="87"/>
      <c r="J218" s="91"/>
      <c r="K218" s="87"/>
      <c r="L218" s="91"/>
      <c r="M218" s="87"/>
      <c r="N218" s="91"/>
      <c r="O218" s="87"/>
      <c r="P218" s="89" t="s">
        <v>105</v>
      </c>
    </row>
    <row r="219" spans="1:16">
      <c r="A219" s="85"/>
      <c r="B219" s="85"/>
      <c r="C219" s="90"/>
      <c r="D219" s="84">
        <v>3</v>
      </c>
      <c r="E219" s="84">
        <v>3</v>
      </c>
      <c r="F219" s="84">
        <v>0</v>
      </c>
      <c r="G219" s="84">
        <v>0</v>
      </c>
      <c r="H219" s="88"/>
      <c r="I219" s="87"/>
      <c r="J219" s="91"/>
      <c r="K219" s="87"/>
      <c r="L219" s="91"/>
      <c r="M219" s="87"/>
      <c r="N219" s="91"/>
      <c r="O219" s="87"/>
      <c r="P219" s="89"/>
    </row>
    <row r="220" spans="1:16">
      <c r="A220" s="85"/>
      <c r="B220" s="85"/>
      <c r="C220" s="90"/>
      <c r="D220" s="84" t="s">
        <v>17</v>
      </c>
      <c r="E220" s="92">
        <f>SUM(E217:E219)</f>
        <v>77</v>
      </c>
      <c r="F220" s="92">
        <f>SUM(F217:F219)</f>
        <v>109</v>
      </c>
      <c r="G220" s="92">
        <f>SUM(G217:G219)</f>
        <v>80</v>
      </c>
      <c r="H220" s="88"/>
      <c r="I220" s="87"/>
      <c r="J220" s="91"/>
      <c r="K220" s="87"/>
      <c r="L220" s="91"/>
      <c r="M220" s="87"/>
      <c r="N220" s="91"/>
      <c r="O220" s="87"/>
      <c r="P220" s="93"/>
    </row>
    <row r="221" spans="1:16" ht="15.75" thickBot="1">
      <c r="A221" s="161"/>
      <c r="B221" s="162">
        <f t="shared" ref="B221" si="41">E221*100/C221</f>
        <v>24.046400000000002</v>
      </c>
      <c r="C221" s="163">
        <v>250</v>
      </c>
      <c r="D221" s="164" t="s">
        <v>100</v>
      </c>
      <c r="E221" s="324">
        <f>AVERAGE(J217:L221)*SUM(E220+F220+G220)/1000</f>
        <v>60.116</v>
      </c>
      <c r="F221" s="325"/>
      <c r="G221" s="326"/>
      <c r="H221" s="165"/>
      <c r="I221" s="165"/>
      <c r="J221" s="166">
        <v>226</v>
      </c>
      <c r="K221" s="165">
        <v>225</v>
      </c>
      <c r="L221" s="166">
        <v>227</v>
      </c>
      <c r="M221" s="165">
        <v>398</v>
      </c>
      <c r="N221" s="166">
        <v>395</v>
      </c>
      <c r="O221" s="165">
        <v>398</v>
      </c>
      <c r="P221" s="167"/>
    </row>
    <row r="222" spans="1:16">
      <c r="A222" s="85">
        <v>4613</v>
      </c>
      <c r="B222" s="90"/>
      <c r="C222" s="79"/>
      <c r="D222" s="94">
        <v>1</v>
      </c>
      <c r="E222" s="94">
        <v>60</v>
      </c>
      <c r="F222" s="94">
        <v>59</v>
      </c>
      <c r="G222" s="94">
        <v>52</v>
      </c>
      <c r="H222" s="94"/>
      <c r="I222" s="87"/>
      <c r="J222" s="87"/>
      <c r="K222" s="87"/>
      <c r="L222" s="87"/>
      <c r="M222" s="87"/>
      <c r="N222" s="87"/>
      <c r="O222" s="87"/>
      <c r="P222" s="89">
        <v>42178</v>
      </c>
    </row>
    <row r="223" spans="1:16">
      <c r="A223" s="85"/>
      <c r="B223" s="85"/>
      <c r="C223" s="90"/>
      <c r="D223" s="84">
        <v>2</v>
      </c>
      <c r="E223" s="84">
        <v>61</v>
      </c>
      <c r="F223" s="84">
        <v>62</v>
      </c>
      <c r="G223" s="84">
        <v>95</v>
      </c>
      <c r="H223" s="84"/>
      <c r="I223" s="87"/>
      <c r="J223" s="91"/>
      <c r="K223" s="87"/>
      <c r="L223" s="91"/>
      <c r="M223" s="87"/>
      <c r="N223" s="91"/>
      <c r="O223" s="87"/>
      <c r="P223" s="89" t="s">
        <v>106</v>
      </c>
    </row>
    <row r="224" spans="1:16">
      <c r="A224" s="85"/>
      <c r="B224" s="85"/>
      <c r="C224" s="90"/>
      <c r="D224" s="84">
        <v>3</v>
      </c>
      <c r="E224" s="84">
        <v>10</v>
      </c>
      <c r="F224" s="84">
        <v>28</v>
      </c>
      <c r="G224" s="84">
        <v>14</v>
      </c>
      <c r="H224" s="88"/>
      <c r="I224" s="87"/>
      <c r="J224" s="91"/>
      <c r="K224" s="87"/>
      <c r="L224" s="91"/>
      <c r="M224" s="87"/>
      <c r="N224" s="91"/>
      <c r="O224" s="87"/>
      <c r="P224" s="89"/>
    </row>
    <row r="225" spans="1:16">
      <c r="A225" s="85"/>
      <c r="B225" s="85"/>
      <c r="C225" s="90"/>
      <c r="D225" s="84" t="s">
        <v>17</v>
      </c>
      <c r="E225" s="92">
        <f>SUM(E222:E224)</f>
        <v>131</v>
      </c>
      <c r="F225" s="92">
        <f>SUM(F222:F224)</f>
        <v>149</v>
      </c>
      <c r="G225" s="92">
        <f>SUM(G222:G224)</f>
        <v>161</v>
      </c>
      <c r="H225" s="88"/>
      <c r="I225" s="87"/>
      <c r="J225" s="91"/>
      <c r="K225" s="87"/>
      <c r="L225" s="91"/>
      <c r="M225" s="87"/>
      <c r="N225" s="91"/>
      <c r="O225" s="87"/>
      <c r="P225" s="93"/>
    </row>
    <row r="226" spans="1:16" ht="15.75" thickBot="1">
      <c r="A226" s="161"/>
      <c r="B226" s="162">
        <f t="shared" ref="B226" si="42">E226*100/C226</f>
        <v>33.039999999999992</v>
      </c>
      <c r="C226" s="163">
        <v>315</v>
      </c>
      <c r="D226" s="164" t="s">
        <v>100</v>
      </c>
      <c r="E226" s="324">
        <f>AVERAGE(J222:L226)*SUM(E225+F225+G225)/1000</f>
        <v>104.07599999999999</v>
      </c>
      <c r="F226" s="325"/>
      <c r="G226" s="326"/>
      <c r="H226" s="165"/>
      <c r="I226" s="165"/>
      <c r="J226" s="166">
        <v>238</v>
      </c>
      <c r="K226" s="165">
        <v>236</v>
      </c>
      <c r="L226" s="166">
        <v>234</v>
      </c>
      <c r="M226" s="165">
        <v>412</v>
      </c>
      <c r="N226" s="166">
        <v>414</v>
      </c>
      <c r="O226" s="165">
        <v>412</v>
      </c>
      <c r="P226" s="167"/>
    </row>
    <row r="227" spans="1:16">
      <c r="A227" s="85">
        <v>4613</v>
      </c>
      <c r="B227" s="90"/>
      <c r="C227" s="79"/>
      <c r="D227" s="94">
        <v>1</v>
      </c>
      <c r="E227" s="94">
        <v>109</v>
      </c>
      <c r="F227" s="94">
        <v>96</v>
      </c>
      <c r="G227" s="94">
        <v>89</v>
      </c>
      <c r="H227" s="94"/>
      <c r="I227" s="87"/>
      <c r="J227" s="87"/>
      <c r="K227" s="87"/>
      <c r="L227" s="87"/>
      <c r="M227" s="87"/>
      <c r="N227" s="87"/>
      <c r="O227" s="87"/>
      <c r="P227" s="89">
        <v>42178</v>
      </c>
    </row>
    <row r="228" spans="1:16">
      <c r="A228" s="85"/>
      <c r="B228" s="85"/>
      <c r="C228" s="90"/>
      <c r="D228" s="84">
        <v>2</v>
      </c>
      <c r="E228" s="84">
        <v>91</v>
      </c>
      <c r="F228" s="84">
        <v>98</v>
      </c>
      <c r="G228" s="84">
        <v>131</v>
      </c>
      <c r="H228" s="84"/>
      <c r="I228" s="87"/>
      <c r="J228" s="91"/>
      <c r="K228" s="87"/>
      <c r="L228" s="91"/>
      <c r="M228" s="87"/>
      <c r="N228" s="91"/>
      <c r="O228" s="87"/>
      <c r="P228" s="89" t="s">
        <v>107</v>
      </c>
    </row>
    <row r="229" spans="1:16">
      <c r="A229" s="85"/>
      <c r="B229" s="85"/>
      <c r="C229" s="90"/>
      <c r="D229" s="84">
        <v>3</v>
      </c>
      <c r="E229" s="84">
        <v>12</v>
      </c>
      <c r="F229" s="84">
        <v>42</v>
      </c>
      <c r="G229" s="84">
        <v>22</v>
      </c>
      <c r="H229" s="88"/>
      <c r="I229" s="87"/>
      <c r="J229" s="91"/>
      <c r="K229" s="87"/>
      <c r="L229" s="91"/>
      <c r="M229" s="87"/>
      <c r="N229" s="91"/>
      <c r="O229" s="87"/>
      <c r="P229" s="89"/>
    </row>
    <row r="230" spans="1:16">
      <c r="A230" s="85"/>
      <c r="B230" s="85"/>
      <c r="C230" s="90"/>
      <c r="D230" s="84">
        <v>4</v>
      </c>
      <c r="E230" s="84">
        <v>18</v>
      </c>
      <c r="F230" s="84">
        <v>20</v>
      </c>
      <c r="G230" s="84">
        <v>8</v>
      </c>
      <c r="H230" s="88"/>
      <c r="I230" s="87"/>
      <c r="J230" s="91"/>
      <c r="K230" s="87"/>
      <c r="L230" s="91"/>
      <c r="M230" s="87"/>
      <c r="N230" s="91"/>
      <c r="O230" s="87"/>
      <c r="P230" s="89"/>
    </row>
    <row r="231" spans="1:16">
      <c r="A231" s="85"/>
      <c r="B231" s="85"/>
      <c r="C231" s="90"/>
      <c r="D231" s="84" t="s">
        <v>17</v>
      </c>
      <c r="E231" s="92">
        <f>SUM(E227:E230)</f>
        <v>230</v>
      </c>
      <c r="F231" s="92">
        <f>SUM(F227:F230)</f>
        <v>256</v>
      </c>
      <c r="G231" s="92">
        <f>SUM(G227:G230)</f>
        <v>250</v>
      </c>
      <c r="H231" s="88"/>
      <c r="I231" s="87"/>
      <c r="J231" s="91"/>
      <c r="K231" s="87"/>
      <c r="L231" s="91"/>
      <c r="M231" s="87"/>
      <c r="N231" s="91"/>
      <c r="O231" s="87"/>
      <c r="P231" s="93"/>
    </row>
    <row r="232" spans="1:16" ht="15.75" thickBot="1">
      <c r="A232" s="161"/>
      <c r="B232" s="162">
        <f t="shared" ref="B232" si="43">E232*100/C232</f>
        <v>54.206984126984132</v>
      </c>
      <c r="C232" s="163">
        <v>315</v>
      </c>
      <c r="D232" s="164" t="s">
        <v>100</v>
      </c>
      <c r="E232" s="324">
        <f>AVERAGE(J227:L232)*SUM(E231+F231+G231)/1000</f>
        <v>170.75200000000001</v>
      </c>
      <c r="F232" s="325"/>
      <c r="G232" s="326"/>
      <c r="H232" s="165"/>
      <c r="I232" s="165"/>
      <c r="J232" s="166">
        <v>234</v>
      </c>
      <c r="K232" s="165">
        <v>232</v>
      </c>
      <c r="L232" s="166">
        <v>230</v>
      </c>
      <c r="M232" s="165">
        <v>404</v>
      </c>
      <c r="N232" s="166">
        <v>404</v>
      </c>
      <c r="O232" s="165">
        <v>402</v>
      </c>
      <c r="P232" s="167"/>
    </row>
    <row r="233" spans="1:16">
      <c r="A233" s="85">
        <v>4610</v>
      </c>
      <c r="B233" s="90"/>
      <c r="C233" s="79"/>
      <c r="D233" s="94">
        <v>1</v>
      </c>
      <c r="E233" s="94">
        <v>30</v>
      </c>
      <c r="F233" s="94">
        <v>37</v>
      </c>
      <c r="G233" s="94">
        <v>28</v>
      </c>
      <c r="H233" s="94"/>
      <c r="I233" s="87"/>
      <c r="J233" s="87"/>
      <c r="K233" s="87"/>
      <c r="L233" s="87"/>
      <c r="M233" s="87"/>
      <c r="N233" s="87"/>
      <c r="O233" s="87"/>
      <c r="P233" s="89">
        <v>42178</v>
      </c>
    </row>
    <row r="234" spans="1:16">
      <c r="A234" s="85"/>
      <c r="B234" s="85"/>
      <c r="C234" s="90"/>
      <c r="D234" s="84">
        <v>2</v>
      </c>
      <c r="E234" s="84">
        <v>22</v>
      </c>
      <c r="F234" s="84">
        <v>36</v>
      </c>
      <c r="G234" s="84">
        <v>15</v>
      </c>
      <c r="H234" s="84"/>
      <c r="I234" s="87"/>
      <c r="J234" s="91"/>
      <c r="K234" s="87"/>
      <c r="L234" s="91"/>
      <c r="M234" s="87"/>
      <c r="N234" s="91"/>
      <c r="O234" s="87"/>
      <c r="P234" s="89" t="s">
        <v>108</v>
      </c>
    </row>
    <row r="235" spans="1:16">
      <c r="A235" s="85"/>
      <c r="B235" s="85"/>
      <c r="C235" s="90"/>
      <c r="D235" s="84" t="s">
        <v>69</v>
      </c>
      <c r="E235" s="84" t="s">
        <v>69</v>
      </c>
      <c r="F235" s="84" t="s">
        <v>69</v>
      </c>
      <c r="G235" s="84" t="s">
        <v>69</v>
      </c>
      <c r="H235" s="88"/>
      <c r="I235" s="87"/>
      <c r="J235" s="91"/>
      <c r="K235" s="87"/>
      <c r="L235" s="91"/>
      <c r="M235" s="87"/>
      <c r="N235" s="91"/>
      <c r="O235" s="87"/>
      <c r="P235" s="89"/>
    </row>
    <row r="236" spans="1:16">
      <c r="A236" s="85"/>
      <c r="B236" s="85"/>
      <c r="C236" s="90"/>
      <c r="D236" s="84" t="s">
        <v>17</v>
      </c>
      <c r="E236" s="92">
        <f>SUM(E233:E235)</f>
        <v>52</v>
      </c>
      <c r="F236" s="92">
        <f>SUM(F233:F235)</f>
        <v>73</v>
      </c>
      <c r="G236" s="92">
        <f>SUM(G233:G235)</f>
        <v>43</v>
      </c>
      <c r="H236" s="88"/>
      <c r="I236" s="87"/>
      <c r="J236" s="91"/>
      <c r="K236" s="87"/>
      <c r="L236" s="91"/>
      <c r="M236" s="87"/>
      <c r="N236" s="91"/>
      <c r="O236" s="87"/>
      <c r="P236" s="93"/>
    </row>
    <row r="237" spans="1:16" ht="15.75" thickBot="1">
      <c r="A237" s="161"/>
      <c r="B237" s="162">
        <f t="shared" ref="B237" si="44">E237*100/C237</f>
        <v>39.536000000000001</v>
      </c>
      <c r="C237" s="163">
        <v>100</v>
      </c>
      <c r="D237" s="164" t="s">
        <v>100</v>
      </c>
      <c r="E237" s="175">
        <f>AVERAGE(J233:L237)*SUM(E236+F236+G236)/1000</f>
        <v>39.536000000000001</v>
      </c>
      <c r="F237" s="170"/>
      <c r="G237" s="171"/>
      <c r="H237" s="165"/>
      <c r="I237" s="165"/>
      <c r="J237" s="166">
        <v>235</v>
      </c>
      <c r="K237" s="165">
        <v>234</v>
      </c>
      <c r="L237" s="166">
        <v>237</v>
      </c>
      <c r="M237" s="165">
        <v>418</v>
      </c>
      <c r="N237" s="166">
        <v>422</v>
      </c>
      <c r="O237" s="165">
        <v>418</v>
      </c>
      <c r="P237" s="167"/>
    </row>
    <row r="238" spans="1:16">
      <c r="A238" s="85">
        <v>4610</v>
      </c>
      <c r="B238" s="90"/>
      <c r="C238" s="79"/>
      <c r="D238" s="94">
        <v>1</v>
      </c>
      <c r="E238" s="94">
        <v>47</v>
      </c>
      <c r="F238" s="94">
        <v>53</v>
      </c>
      <c r="G238" s="94">
        <v>55</v>
      </c>
      <c r="H238" s="94"/>
      <c r="I238" s="87"/>
      <c r="J238" s="87"/>
      <c r="K238" s="87"/>
      <c r="L238" s="87"/>
      <c r="M238" s="87"/>
      <c r="N238" s="87"/>
      <c r="O238" s="87"/>
      <c r="P238" s="89">
        <v>42178</v>
      </c>
    </row>
    <row r="239" spans="1:16">
      <c r="A239" s="85"/>
      <c r="B239" s="85"/>
      <c r="C239" s="90"/>
      <c r="D239" s="84">
        <v>2</v>
      </c>
      <c r="E239" s="84">
        <v>51</v>
      </c>
      <c r="F239" s="84">
        <v>53</v>
      </c>
      <c r="G239" s="84">
        <v>31</v>
      </c>
      <c r="H239" s="84"/>
      <c r="I239" s="87"/>
      <c r="J239" s="91"/>
      <c r="K239" s="87"/>
      <c r="L239" s="91"/>
      <c r="M239" s="87"/>
      <c r="N239" s="91"/>
      <c r="O239" s="87"/>
      <c r="P239" s="89" t="s">
        <v>109</v>
      </c>
    </row>
    <row r="240" spans="1:16">
      <c r="A240" s="85"/>
      <c r="B240" s="85"/>
      <c r="C240" s="90"/>
      <c r="D240" s="84">
        <v>3</v>
      </c>
      <c r="E240" s="84">
        <v>2</v>
      </c>
      <c r="F240" s="84">
        <v>3</v>
      </c>
      <c r="G240" s="84">
        <v>6</v>
      </c>
      <c r="H240" s="88"/>
      <c r="I240" s="87"/>
      <c r="J240" s="91"/>
      <c r="K240" s="87"/>
      <c r="L240" s="91"/>
      <c r="M240" s="87"/>
      <c r="N240" s="91"/>
      <c r="O240" s="87"/>
      <c r="P240" s="89"/>
    </row>
    <row r="241" spans="1:16">
      <c r="A241" s="85"/>
      <c r="B241" s="85"/>
      <c r="C241" s="90"/>
      <c r="D241" s="84" t="s">
        <v>17</v>
      </c>
      <c r="E241" s="92">
        <f>SUM(E238:E240)</f>
        <v>100</v>
      </c>
      <c r="F241" s="92">
        <f>SUM(F238:F240)</f>
        <v>109</v>
      </c>
      <c r="G241" s="92">
        <f>SUM(G238:G240)</f>
        <v>92</v>
      </c>
      <c r="H241" s="88"/>
      <c r="I241" s="87"/>
      <c r="J241" s="91"/>
      <c r="K241" s="87"/>
      <c r="L241" s="91"/>
      <c r="M241" s="87"/>
      <c r="N241" s="91"/>
      <c r="O241" s="87"/>
      <c r="P241" s="93"/>
    </row>
    <row r="242" spans="1:16" ht="15.75" thickBot="1">
      <c r="A242" s="161"/>
      <c r="B242" s="162">
        <f t="shared" ref="B242" si="45">E242*100/C242</f>
        <v>70.935666666666663</v>
      </c>
      <c r="C242" s="163">
        <v>100</v>
      </c>
      <c r="D242" s="164" t="s">
        <v>100</v>
      </c>
      <c r="E242" s="175">
        <f>AVERAGE(J238:L242)*SUM(E241+F241+G241)/1000</f>
        <v>70.935666666666663</v>
      </c>
      <c r="F242" s="170"/>
      <c r="G242" s="171"/>
      <c r="H242" s="165"/>
      <c r="I242" s="165"/>
      <c r="J242" s="166">
        <v>240</v>
      </c>
      <c r="K242" s="165">
        <v>234</v>
      </c>
      <c r="L242" s="166">
        <v>233</v>
      </c>
      <c r="M242" s="165">
        <v>410</v>
      </c>
      <c r="N242" s="166">
        <v>412</v>
      </c>
      <c r="O242" s="165">
        <v>408</v>
      </c>
      <c r="P242" s="167"/>
    </row>
    <row r="243" spans="1:16">
      <c r="A243" s="85">
        <v>4609</v>
      </c>
      <c r="B243" s="90"/>
      <c r="C243" s="79"/>
      <c r="D243" s="94">
        <v>1</v>
      </c>
      <c r="E243" s="94">
        <v>24</v>
      </c>
      <c r="F243" s="94">
        <v>30</v>
      </c>
      <c r="G243" s="94">
        <v>29</v>
      </c>
      <c r="H243" s="94"/>
      <c r="I243" s="87"/>
      <c r="J243" s="87"/>
      <c r="K243" s="87"/>
      <c r="L243" s="87"/>
      <c r="M243" s="87"/>
      <c r="N243" s="87"/>
      <c r="O243" s="87"/>
      <c r="P243" s="89">
        <v>42178</v>
      </c>
    </row>
    <row r="244" spans="1:16">
      <c r="A244" s="85"/>
      <c r="B244" s="85"/>
      <c r="C244" s="90"/>
      <c r="D244" s="84">
        <v>2</v>
      </c>
      <c r="E244" s="84">
        <v>19</v>
      </c>
      <c r="F244" s="84">
        <v>16</v>
      </c>
      <c r="G244" s="84">
        <v>14</v>
      </c>
      <c r="H244" s="84"/>
      <c r="I244" s="87"/>
      <c r="J244" s="91"/>
      <c r="K244" s="87"/>
      <c r="L244" s="91"/>
      <c r="M244" s="87"/>
      <c r="N244" s="91"/>
      <c r="O244" s="87"/>
      <c r="P244" s="89" t="s">
        <v>110</v>
      </c>
    </row>
    <row r="245" spans="1:16">
      <c r="A245" s="85"/>
      <c r="B245" s="85"/>
      <c r="C245" s="90"/>
      <c r="D245" s="84" t="s">
        <v>69</v>
      </c>
      <c r="E245" s="84" t="s">
        <v>69</v>
      </c>
      <c r="F245" s="84" t="s">
        <v>69</v>
      </c>
      <c r="G245" s="84" t="s">
        <v>69</v>
      </c>
      <c r="H245" s="88"/>
      <c r="I245" s="87"/>
      <c r="J245" s="91"/>
      <c r="K245" s="87"/>
      <c r="L245" s="91"/>
      <c r="M245" s="87"/>
      <c r="N245" s="91"/>
      <c r="O245" s="87"/>
      <c r="P245" s="89"/>
    </row>
    <row r="246" spans="1:16">
      <c r="A246" s="85"/>
      <c r="B246" s="85"/>
      <c r="C246" s="90"/>
      <c r="D246" s="84" t="s">
        <v>17</v>
      </c>
      <c r="E246" s="92">
        <f>SUM(E243:E245)</f>
        <v>43</v>
      </c>
      <c r="F246" s="92">
        <f>SUM(F243:F245)</f>
        <v>46</v>
      </c>
      <c r="G246" s="92">
        <f>SUM(G243:G245)</f>
        <v>43</v>
      </c>
      <c r="H246" s="88"/>
      <c r="I246" s="87"/>
      <c r="J246" s="91"/>
      <c r="K246" s="87"/>
      <c r="L246" s="91"/>
      <c r="M246" s="87"/>
      <c r="N246" s="91"/>
      <c r="O246" s="87"/>
      <c r="P246" s="93"/>
    </row>
    <row r="247" spans="1:16" ht="15.75" thickBot="1">
      <c r="A247" s="161"/>
      <c r="B247" s="162">
        <f t="shared" ref="B247" si="46">E247*100/C247</f>
        <v>30.36</v>
      </c>
      <c r="C247" s="163">
        <v>100</v>
      </c>
      <c r="D247" s="164" t="s">
        <v>100</v>
      </c>
      <c r="E247" s="175">
        <f>AVERAGE(J243:L247)*SUM(E246+F246+G246)/1000</f>
        <v>30.36</v>
      </c>
      <c r="F247" s="170"/>
      <c r="G247" s="171"/>
      <c r="H247" s="165"/>
      <c r="I247" s="165"/>
      <c r="J247" s="166">
        <v>228</v>
      </c>
      <c r="K247" s="165">
        <v>231</v>
      </c>
      <c r="L247" s="166">
        <v>231</v>
      </c>
      <c r="M247" s="165">
        <v>406</v>
      </c>
      <c r="N247" s="166">
        <v>410</v>
      </c>
      <c r="O247" s="165">
        <v>406</v>
      </c>
      <c r="P247" s="167"/>
    </row>
    <row r="248" spans="1:16">
      <c r="A248" s="85">
        <v>4609</v>
      </c>
      <c r="B248" s="90"/>
      <c r="C248" s="79"/>
      <c r="D248" s="94">
        <v>1</v>
      </c>
      <c r="E248" s="94">
        <v>70</v>
      </c>
      <c r="F248" s="94">
        <v>60</v>
      </c>
      <c r="G248" s="94">
        <v>50</v>
      </c>
      <c r="H248" s="94"/>
      <c r="I248" s="87"/>
      <c r="J248" s="87"/>
      <c r="K248" s="87"/>
      <c r="L248" s="87"/>
      <c r="M248" s="87"/>
      <c r="N248" s="87"/>
      <c r="O248" s="87"/>
      <c r="P248" s="89">
        <v>42178</v>
      </c>
    </row>
    <row r="249" spans="1:16">
      <c r="A249" s="85"/>
      <c r="B249" s="85"/>
      <c r="C249" s="90"/>
      <c r="D249" s="84">
        <v>2</v>
      </c>
      <c r="E249" s="84">
        <v>24</v>
      </c>
      <c r="F249" s="84">
        <v>36</v>
      </c>
      <c r="G249" s="84">
        <v>43</v>
      </c>
      <c r="H249" s="84"/>
      <c r="I249" s="87"/>
      <c r="J249" s="91"/>
      <c r="K249" s="87"/>
      <c r="L249" s="91"/>
      <c r="M249" s="87"/>
      <c r="N249" s="91"/>
      <c r="O249" s="87"/>
      <c r="P249" s="89" t="s">
        <v>111</v>
      </c>
    </row>
    <row r="250" spans="1:16">
      <c r="A250" s="85"/>
      <c r="B250" s="85"/>
      <c r="C250" s="90"/>
      <c r="D250" s="84">
        <v>3</v>
      </c>
      <c r="E250" s="84">
        <v>14</v>
      </c>
      <c r="F250" s="84">
        <v>0</v>
      </c>
      <c r="G250" s="84">
        <v>2</v>
      </c>
      <c r="H250" s="88"/>
      <c r="I250" s="87"/>
      <c r="J250" s="91"/>
      <c r="K250" s="87"/>
      <c r="L250" s="91"/>
      <c r="M250" s="87"/>
      <c r="N250" s="91"/>
      <c r="O250" s="87"/>
      <c r="P250" s="89"/>
    </row>
    <row r="251" spans="1:16">
      <c r="A251" s="85"/>
      <c r="B251" s="85"/>
      <c r="C251" s="90"/>
      <c r="D251" s="84" t="s">
        <v>17</v>
      </c>
      <c r="E251" s="92">
        <f>SUM(E248:E250)</f>
        <v>108</v>
      </c>
      <c r="F251" s="92">
        <f>SUM(F248:F250)</f>
        <v>96</v>
      </c>
      <c r="G251" s="92">
        <f>SUM(G248:G250)</f>
        <v>95</v>
      </c>
      <c r="H251" s="88"/>
      <c r="I251" s="87"/>
      <c r="J251" s="91"/>
      <c r="K251" s="87"/>
      <c r="L251" s="91"/>
      <c r="M251" s="87"/>
      <c r="N251" s="91"/>
      <c r="O251" s="87"/>
      <c r="P251" s="93"/>
    </row>
    <row r="252" spans="1:16" ht="15.75" thickBot="1">
      <c r="A252" s="161"/>
      <c r="B252" s="162">
        <f t="shared" ref="B252" si="47">E252*100/C252</f>
        <v>66.876333333333335</v>
      </c>
      <c r="C252" s="163">
        <v>100</v>
      </c>
      <c r="D252" s="164" t="s">
        <v>100</v>
      </c>
      <c r="E252" s="175">
        <f>AVERAGE(J248:L252)*SUM(E251+F251+G251)/1000</f>
        <v>66.876333333333335</v>
      </c>
      <c r="F252" s="170"/>
      <c r="G252" s="171"/>
      <c r="H252" s="165"/>
      <c r="I252" s="165"/>
      <c r="J252" s="166">
        <v>220</v>
      </c>
      <c r="K252" s="165">
        <v>225</v>
      </c>
      <c r="L252" s="166">
        <v>226</v>
      </c>
      <c r="M252" s="165">
        <v>400</v>
      </c>
      <c r="N252" s="166">
        <v>401</v>
      </c>
      <c r="O252" s="165">
        <v>400</v>
      </c>
      <c r="P252" s="167"/>
    </row>
    <row r="253" spans="1:16">
      <c r="A253" s="85">
        <v>4611</v>
      </c>
      <c r="B253" s="90"/>
      <c r="C253" s="79"/>
      <c r="D253" s="94">
        <v>1</v>
      </c>
      <c r="E253" s="94">
        <v>27</v>
      </c>
      <c r="F253" s="94">
        <v>39</v>
      </c>
      <c r="G253" s="94">
        <v>25</v>
      </c>
      <c r="H253" s="94"/>
      <c r="I253" s="87"/>
      <c r="J253" s="87"/>
      <c r="K253" s="87"/>
      <c r="L253" s="87"/>
      <c r="M253" s="87"/>
      <c r="N253" s="87"/>
      <c r="O253" s="87"/>
      <c r="P253" s="89">
        <v>42178</v>
      </c>
    </row>
    <row r="254" spans="1:16">
      <c r="A254" s="85"/>
      <c r="B254" s="85"/>
      <c r="C254" s="90"/>
      <c r="D254" s="84">
        <v>2</v>
      </c>
      <c r="E254" s="84">
        <v>29</v>
      </c>
      <c r="F254" s="84">
        <v>36</v>
      </c>
      <c r="G254" s="84">
        <v>26</v>
      </c>
      <c r="H254" s="84"/>
      <c r="I254" s="87"/>
      <c r="J254" s="91"/>
      <c r="K254" s="87"/>
      <c r="L254" s="91"/>
      <c r="M254" s="87"/>
      <c r="N254" s="91"/>
      <c r="O254" s="87"/>
      <c r="P254" s="89" t="s">
        <v>112</v>
      </c>
    </row>
    <row r="255" spans="1:16">
      <c r="A255" s="85"/>
      <c r="B255" s="85"/>
      <c r="C255" s="90"/>
      <c r="D255" s="84" t="s">
        <v>69</v>
      </c>
      <c r="E255" s="84" t="s">
        <v>69</v>
      </c>
      <c r="F255" s="84" t="s">
        <v>69</v>
      </c>
      <c r="G255" s="84" t="s">
        <v>69</v>
      </c>
      <c r="H255" s="88"/>
      <c r="I255" s="87"/>
      <c r="J255" s="91"/>
      <c r="K255" s="87"/>
      <c r="L255" s="91"/>
      <c r="M255" s="87"/>
      <c r="N255" s="91"/>
      <c r="O255" s="87"/>
      <c r="P255" s="89"/>
    </row>
    <row r="256" spans="1:16">
      <c r="A256" s="85"/>
      <c r="B256" s="85"/>
      <c r="C256" s="90"/>
      <c r="D256" s="84" t="s">
        <v>17</v>
      </c>
      <c r="E256" s="92">
        <f>SUM(E253:E255)</f>
        <v>56</v>
      </c>
      <c r="F256" s="92">
        <f>SUM(F253:F255)</f>
        <v>75</v>
      </c>
      <c r="G256" s="92">
        <f>SUM(G253:G255)</f>
        <v>51</v>
      </c>
      <c r="H256" s="88"/>
      <c r="I256" s="87"/>
      <c r="J256" s="91"/>
      <c r="K256" s="87"/>
      <c r="L256" s="91"/>
      <c r="M256" s="87"/>
      <c r="N256" s="91"/>
      <c r="O256" s="87"/>
      <c r="P256" s="93"/>
    </row>
    <row r="257" spans="1:16" ht="15.75" thickBot="1">
      <c r="A257" s="161"/>
      <c r="B257" s="162">
        <f t="shared" ref="B257" si="48">E257*100/C257</f>
        <v>26.693333333333328</v>
      </c>
      <c r="C257" s="163">
        <v>160</v>
      </c>
      <c r="D257" s="164" t="s">
        <v>100</v>
      </c>
      <c r="E257" s="175">
        <f>AVERAGE(J253:L257)*SUM(E256+F256+G256)/1000</f>
        <v>42.709333333333326</v>
      </c>
      <c r="F257" s="170"/>
      <c r="G257" s="171"/>
      <c r="H257" s="165"/>
      <c r="I257" s="165"/>
      <c r="J257" s="166">
        <v>240</v>
      </c>
      <c r="K257" s="165">
        <v>232</v>
      </c>
      <c r="L257" s="166">
        <v>232</v>
      </c>
      <c r="M257" s="165">
        <v>410</v>
      </c>
      <c r="N257" s="166">
        <v>408</v>
      </c>
      <c r="O257" s="165">
        <v>410</v>
      </c>
      <c r="P257" s="167"/>
    </row>
    <row r="258" spans="1:16">
      <c r="A258" s="85">
        <v>4611</v>
      </c>
      <c r="B258" s="90"/>
      <c r="C258" s="79"/>
      <c r="D258" s="94">
        <v>1</v>
      </c>
      <c r="E258" s="94">
        <v>49</v>
      </c>
      <c r="F258" s="94">
        <v>37</v>
      </c>
      <c r="G258" s="94">
        <v>38</v>
      </c>
      <c r="H258" s="94"/>
      <c r="I258" s="87"/>
      <c r="J258" s="87"/>
      <c r="K258" s="87"/>
      <c r="L258" s="87"/>
      <c r="M258" s="87"/>
      <c r="N258" s="87"/>
      <c r="O258" s="87"/>
      <c r="P258" s="89">
        <v>42178</v>
      </c>
    </row>
    <row r="259" spans="1:16">
      <c r="A259" s="85"/>
      <c r="B259" s="85"/>
      <c r="C259" s="90"/>
      <c r="D259" s="84">
        <v>2</v>
      </c>
      <c r="E259" s="84">
        <v>30</v>
      </c>
      <c r="F259" s="84">
        <v>30</v>
      </c>
      <c r="G259" s="84">
        <v>29</v>
      </c>
      <c r="H259" s="84"/>
      <c r="I259" s="87"/>
      <c r="J259" s="91"/>
      <c r="K259" s="87"/>
      <c r="L259" s="91"/>
      <c r="M259" s="87"/>
      <c r="N259" s="91"/>
      <c r="O259" s="87"/>
      <c r="P259" s="89" t="s">
        <v>113</v>
      </c>
    </row>
    <row r="260" spans="1:16">
      <c r="A260" s="85"/>
      <c r="B260" s="85"/>
      <c r="C260" s="90"/>
      <c r="D260" s="84">
        <v>3</v>
      </c>
      <c r="E260" s="84">
        <v>5</v>
      </c>
      <c r="F260" s="84">
        <v>4</v>
      </c>
      <c r="G260" s="84">
        <v>0</v>
      </c>
      <c r="H260" s="88"/>
      <c r="I260" s="87"/>
      <c r="J260" s="91"/>
      <c r="K260" s="87"/>
      <c r="L260" s="91"/>
      <c r="M260" s="87"/>
      <c r="N260" s="91"/>
      <c r="O260" s="87"/>
      <c r="P260" s="89"/>
    </row>
    <row r="261" spans="1:16">
      <c r="A261" s="85"/>
      <c r="B261" s="85"/>
      <c r="C261" s="90"/>
      <c r="D261" s="84" t="s">
        <v>17</v>
      </c>
      <c r="E261" s="92">
        <f>SUM(E258:E260)</f>
        <v>84</v>
      </c>
      <c r="F261" s="92">
        <f>SUM(F258:F260)</f>
        <v>71</v>
      </c>
      <c r="G261" s="92">
        <f>SUM(G258:G260)</f>
        <v>67</v>
      </c>
      <c r="H261" s="88"/>
      <c r="I261" s="87"/>
      <c r="J261" s="91"/>
      <c r="K261" s="87"/>
      <c r="L261" s="91"/>
      <c r="M261" s="87"/>
      <c r="N261" s="91"/>
      <c r="O261" s="87"/>
      <c r="P261" s="93"/>
    </row>
    <row r="262" spans="1:16" ht="15.75" thickBot="1">
      <c r="A262" s="161"/>
      <c r="B262" s="162">
        <f t="shared" ref="B262" si="49">E262*100/C262</f>
        <v>31.5425</v>
      </c>
      <c r="C262" s="163">
        <v>160</v>
      </c>
      <c r="D262" s="164" t="s">
        <v>100</v>
      </c>
      <c r="E262" s="175">
        <f>AVERAGE(J258:L262)*SUM(E261+F261+G261)/1000</f>
        <v>50.468000000000004</v>
      </c>
      <c r="F262" s="170"/>
      <c r="G262" s="171"/>
      <c r="H262" s="165"/>
      <c r="I262" s="165"/>
      <c r="J262" s="166">
        <v>230</v>
      </c>
      <c r="K262" s="165">
        <v>226</v>
      </c>
      <c r="L262" s="166">
        <v>226</v>
      </c>
      <c r="M262" s="165">
        <v>404</v>
      </c>
      <c r="N262" s="166">
        <v>401</v>
      </c>
      <c r="O262" s="165">
        <v>404</v>
      </c>
      <c r="P262" s="167"/>
    </row>
    <row r="263" spans="1:16">
      <c r="A263" s="85">
        <v>4630</v>
      </c>
      <c r="B263" s="90"/>
      <c r="C263" s="79"/>
      <c r="D263" s="94">
        <v>1</v>
      </c>
      <c r="E263" s="94">
        <v>54</v>
      </c>
      <c r="F263" s="94">
        <v>61</v>
      </c>
      <c r="G263" s="94">
        <v>59</v>
      </c>
      <c r="H263" s="94"/>
      <c r="I263" s="87"/>
      <c r="J263" s="87"/>
      <c r="K263" s="87"/>
      <c r="L263" s="87"/>
      <c r="M263" s="87"/>
      <c r="N263" s="87"/>
      <c r="O263" s="87"/>
      <c r="P263" s="89">
        <v>42178</v>
      </c>
    </row>
    <row r="264" spans="1:16">
      <c r="A264" s="85"/>
      <c r="B264" s="85"/>
      <c r="C264" s="90"/>
      <c r="D264" s="84">
        <v>2</v>
      </c>
      <c r="E264" s="84">
        <v>56</v>
      </c>
      <c r="F264" s="84">
        <v>79</v>
      </c>
      <c r="G264" s="84">
        <v>98</v>
      </c>
      <c r="H264" s="84"/>
      <c r="I264" s="87"/>
      <c r="J264" s="91"/>
      <c r="K264" s="87"/>
      <c r="L264" s="91"/>
      <c r="M264" s="87"/>
      <c r="N264" s="91"/>
      <c r="O264" s="87"/>
      <c r="P264" s="89" t="s">
        <v>114</v>
      </c>
    </row>
    <row r="265" spans="1:16">
      <c r="A265" s="85"/>
      <c r="B265" s="85"/>
      <c r="C265" s="90"/>
      <c r="D265" s="84" t="s">
        <v>69</v>
      </c>
      <c r="E265" s="84" t="s">
        <v>69</v>
      </c>
      <c r="F265" s="84" t="s">
        <v>69</v>
      </c>
      <c r="G265" s="84" t="s">
        <v>69</v>
      </c>
      <c r="H265" s="88"/>
      <c r="I265" s="87"/>
      <c r="J265" s="91"/>
      <c r="K265" s="87"/>
      <c r="L265" s="91"/>
      <c r="M265" s="87"/>
      <c r="N265" s="91"/>
      <c r="O265" s="87"/>
      <c r="P265" s="89"/>
    </row>
    <row r="266" spans="1:16">
      <c r="A266" s="85"/>
      <c r="B266" s="85"/>
      <c r="C266" s="90"/>
      <c r="D266" s="84" t="s">
        <v>17</v>
      </c>
      <c r="E266" s="92">
        <f>SUM(E263:E265)</f>
        <v>110</v>
      </c>
      <c r="F266" s="92">
        <f>SUM(F263:F265)</f>
        <v>140</v>
      </c>
      <c r="G266" s="92">
        <f>SUM(G263:G265)</f>
        <v>157</v>
      </c>
      <c r="H266" s="88"/>
      <c r="I266" s="87"/>
      <c r="J266" s="91"/>
      <c r="K266" s="87"/>
      <c r="L266" s="91"/>
      <c r="M266" s="87"/>
      <c r="N266" s="91"/>
      <c r="O266" s="87"/>
      <c r="P266" s="93"/>
    </row>
    <row r="267" spans="1:16" ht="15.75" thickBot="1">
      <c r="A267" s="161"/>
      <c r="B267" s="162">
        <f t="shared" ref="B267" si="50">E267*100/C267</f>
        <v>36.033066666666663</v>
      </c>
      <c r="C267" s="163">
        <v>250</v>
      </c>
      <c r="D267" s="164" t="s">
        <v>100</v>
      </c>
      <c r="E267" s="175">
        <f>AVERAGE(J263:L267)*SUM(E266+F266+G266)/1000</f>
        <v>90.082666666666668</v>
      </c>
      <c r="F267" s="170"/>
      <c r="G267" s="171"/>
      <c r="H267" s="165"/>
      <c r="I267" s="165"/>
      <c r="J267" s="166">
        <v>222</v>
      </c>
      <c r="K267" s="165">
        <v>222</v>
      </c>
      <c r="L267" s="166">
        <v>220</v>
      </c>
      <c r="M267" s="165">
        <v>389</v>
      </c>
      <c r="N267" s="166">
        <v>390</v>
      </c>
      <c r="O267" s="165">
        <v>389</v>
      </c>
      <c r="P267" s="167"/>
    </row>
    <row r="268" spans="1:16">
      <c r="A268" s="85">
        <v>4630</v>
      </c>
      <c r="B268" s="90"/>
      <c r="C268" s="79"/>
      <c r="D268" s="94">
        <v>1</v>
      </c>
      <c r="E268" s="94">
        <v>115</v>
      </c>
      <c r="F268" s="94">
        <v>117</v>
      </c>
      <c r="G268" s="94">
        <v>104</v>
      </c>
      <c r="H268" s="94"/>
      <c r="I268" s="87"/>
      <c r="J268" s="87"/>
      <c r="K268" s="87"/>
      <c r="L268" s="87"/>
      <c r="M268" s="87"/>
      <c r="N268" s="87"/>
      <c r="O268" s="87"/>
      <c r="P268" s="89">
        <v>42178</v>
      </c>
    </row>
    <row r="269" spans="1:16">
      <c r="A269" s="85"/>
      <c r="B269" s="85"/>
      <c r="C269" s="90"/>
      <c r="D269" s="84">
        <v>2</v>
      </c>
      <c r="E269" s="84">
        <v>116</v>
      </c>
      <c r="F269" s="84">
        <v>127</v>
      </c>
      <c r="G269" s="84">
        <v>168</v>
      </c>
      <c r="H269" s="84"/>
      <c r="I269" s="87"/>
      <c r="J269" s="91"/>
      <c r="K269" s="87"/>
      <c r="L269" s="91"/>
      <c r="M269" s="87"/>
      <c r="N269" s="91"/>
      <c r="O269" s="87"/>
      <c r="P269" s="89" t="s">
        <v>115</v>
      </c>
    </row>
    <row r="270" spans="1:16">
      <c r="A270" s="85"/>
      <c r="B270" s="85"/>
      <c r="C270" s="90"/>
      <c r="D270" s="84">
        <v>3</v>
      </c>
      <c r="E270" s="84">
        <v>8</v>
      </c>
      <c r="F270" s="84">
        <v>8</v>
      </c>
      <c r="G270" s="84">
        <v>0</v>
      </c>
      <c r="H270" s="88"/>
      <c r="I270" s="87"/>
      <c r="J270" s="91"/>
      <c r="K270" s="87"/>
      <c r="L270" s="91"/>
      <c r="M270" s="87"/>
      <c r="N270" s="91"/>
      <c r="O270" s="87"/>
      <c r="P270" s="89"/>
    </row>
    <row r="271" spans="1:16">
      <c r="A271" s="85"/>
      <c r="B271" s="85"/>
      <c r="C271" s="90"/>
      <c r="D271" s="84" t="s">
        <v>17</v>
      </c>
      <c r="E271" s="92">
        <f>SUM(E268:E270)</f>
        <v>239</v>
      </c>
      <c r="F271" s="92">
        <f>SUM(F268:F270)</f>
        <v>252</v>
      </c>
      <c r="G271" s="92">
        <f>SUM(G268:G270)</f>
        <v>272</v>
      </c>
      <c r="H271" s="88"/>
      <c r="I271" s="87"/>
      <c r="J271" s="91"/>
      <c r="K271" s="87"/>
      <c r="L271" s="91"/>
      <c r="M271" s="87"/>
      <c r="N271" s="91"/>
      <c r="O271" s="87"/>
      <c r="P271" s="93"/>
    </row>
    <row r="272" spans="1:16" ht="15.75" thickBot="1">
      <c r="A272" s="161"/>
      <c r="B272" s="162">
        <f t="shared" ref="B272" si="51">E272*100/C272</f>
        <v>67.144000000000005</v>
      </c>
      <c r="C272" s="163">
        <v>250</v>
      </c>
      <c r="D272" s="164" t="s">
        <v>100</v>
      </c>
      <c r="E272" s="175">
        <f>AVERAGE(J268:L272)*SUM(E271+F271+G271)/1000</f>
        <v>167.86</v>
      </c>
      <c r="F272" s="170"/>
      <c r="G272" s="171"/>
      <c r="H272" s="165"/>
      <c r="I272" s="165"/>
      <c r="J272" s="166">
        <v>220</v>
      </c>
      <c r="K272" s="165">
        <v>220</v>
      </c>
      <c r="L272" s="166">
        <v>220</v>
      </c>
      <c r="M272" s="165">
        <v>381</v>
      </c>
      <c r="N272" s="166">
        <v>385</v>
      </c>
      <c r="O272" s="165">
        <v>381</v>
      </c>
      <c r="P272" s="167"/>
    </row>
    <row r="273" spans="1:16">
      <c r="A273" s="85">
        <v>4631</v>
      </c>
      <c r="B273" s="90"/>
      <c r="C273" s="79"/>
      <c r="D273" s="94">
        <v>1</v>
      </c>
      <c r="E273" s="94">
        <v>151</v>
      </c>
      <c r="F273" s="94">
        <v>133</v>
      </c>
      <c r="G273" s="94">
        <v>145</v>
      </c>
      <c r="H273" s="94"/>
      <c r="I273" s="87"/>
      <c r="J273" s="87"/>
      <c r="K273" s="87"/>
      <c r="L273" s="87"/>
      <c r="M273" s="87"/>
      <c r="N273" s="87"/>
      <c r="O273" s="87"/>
      <c r="P273" s="89">
        <v>42178</v>
      </c>
    </row>
    <row r="274" spans="1:16">
      <c r="A274" s="85"/>
      <c r="B274" s="85"/>
      <c r="C274" s="90"/>
      <c r="D274" s="84">
        <v>2</v>
      </c>
      <c r="E274" s="84">
        <v>57</v>
      </c>
      <c r="F274" s="84">
        <v>65</v>
      </c>
      <c r="G274" s="84">
        <v>126</v>
      </c>
      <c r="H274" s="84"/>
      <c r="I274" s="87"/>
      <c r="J274" s="91"/>
      <c r="K274" s="87"/>
      <c r="L274" s="91"/>
      <c r="M274" s="87"/>
      <c r="N274" s="91"/>
      <c r="O274" s="87"/>
      <c r="P274" s="89" t="s">
        <v>116</v>
      </c>
    </row>
    <row r="275" spans="1:16">
      <c r="A275" s="85"/>
      <c r="B275" s="85"/>
      <c r="C275" s="90"/>
      <c r="D275" s="84" t="s">
        <v>69</v>
      </c>
      <c r="E275" s="84" t="s">
        <v>69</v>
      </c>
      <c r="F275" s="84" t="s">
        <v>69</v>
      </c>
      <c r="G275" s="84" t="s">
        <v>69</v>
      </c>
      <c r="H275" s="88"/>
      <c r="I275" s="87"/>
      <c r="J275" s="91"/>
      <c r="K275" s="87"/>
      <c r="L275" s="91"/>
      <c r="M275" s="87"/>
      <c r="N275" s="91"/>
      <c r="O275" s="87"/>
      <c r="P275" s="89"/>
    </row>
    <row r="276" spans="1:16">
      <c r="A276" s="85"/>
      <c r="B276" s="85"/>
      <c r="C276" s="90"/>
      <c r="D276" s="84" t="s">
        <v>17</v>
      </c>
      <c r="E276" s="92">
        <f>SUM(E273:E275)</f>
        <v>208</v>
      </c>
      <c r="F276" s="92">
        <f>SUM(F273:F275)</f>
        <v>198</v>
      </c>
      <c r="G276" s="92">
        <f>SUM(G273:G275)</f>
        <v>271</v>
      </c>
      <c r="H276" s="88"/>
      <c r="I276" s="87"/>
      <c r="J276" s="91"/>
      <c r="K276" s="87"/>
      <c r="L276" s="91"/>
      <c r="M276" s="87"/>
      <c r="N276" s="91"/>
      <c r="O276" s="87"/>
      <c r="P276" s="93"/>
    </row>
    <row r="277" spans="1:16" ht="15.75" thickBot="1">
      <c r="A277" s="161"/>
      <c r="B277" s="162">
        <f t="shared" ref="B277" si="52">E277*100/C277</f>
        <v>61.832666666666668</v>
      </c>
      <c r="C277" s="163">
        <v>250</v>
      </c>
      <c r="D277" s="164" t="s">
        <v>100</v>
      </c>
      <c r="E277" s="169">
        <f>AVERAGE(J273:L277)*SUM(E276+F276+G276)/1000</f>
        <v>154.58166666666668</v>
      </c>
      <c r="F277" s="170"/>
      <c r="G277" s="171"/>
      <c r="H277" s="165"/>
      <c r="I277" s="165"/>
      <c r="J277" s="166">
        <v>229</v>
      </c>
      <c r="K277" s="165">
        <v>230</v>
      </c>
      <c r="L277" s="166">
        <v>226</v>
      </c>
      <c r="M277" s="165">
        <v>410</v>
      </c>
      <c r="N277" s="166">
        <v>405</v>
      </c>
      <c r="O277" s="165">
        <v>410</v>
      </c>
      <c r="P277" s="167"/>
    </row>
    <row r="278" spans="1:16">
      <c r="A278" s="85">
        <v>4631</v>
      </c>
      <c r="B278" s="90"/>
      <c r="C278" s="79"/>
      <c r="D278" s="94">
        <v>1</v>
      </c>
      <c r="E278" s="94">
        <v>89</v>
      </c>
      <c r="F278" s="94">
        <v>98</v>
      </c>
      <c r="G278" s="94">
        <v>127</v>
      </c>
      <c r="H278" s="94"/>
      <c r="I278" s="87"/>
      <c r="J278" s="87"/>
      <c r="K278" s="87"/>
      <c r="L278" s="87"/>
      <c r="M278" s="87"/>
      <c r="N278" s="87"/>
      <c r="O278" s="87"/>
      <c r="P278" s="89">
        <v>42178</v>
      </c>
    </row>
    <row r="279" spans="1:16">
      <c r="A279" s="85"/>
      <c r="B279" s="85"/>
      <c r="C279" s="90"/>
      <c r="D279" s="84">
        <v>2</v>
      </c>
      <c r="E279" s="84">
        <v>97</v>
      </c>
      <c r="F279" s="84">
        <v>91</v>
      </c>
      <c r="G279" s="84">
        <v>153</v>
      </c>
      <c r="H279" s="84"/>
      <c r="I279" s="87"/>
      <c r="J279" s="91"/>
      <c r="K279" s="87"/>
      <c r="L279" s="91"/>
      <c r="M279" s="87"/>
      <c r="N279" s="91"/>
      <c r="O279" s="87"/>
      <c r="P279" s="89" t="s">
        <v>117</v>
      </c>
    </row>
    <row r="280" spans="1:16">
      <c r="A280" s="85"/>
      <c r="B280" s="85"/>
      <c r="C280" s="90"/>
      <c r="D280" s="84">
        <v>3</v>
      </c>
      <c r="E280" s="84">
        <v>23</v>
      </c>
      <c r="F280" s="84">
        <v>10</v>
      </c>
      <c r="G280" s="84">
        <v>0</v>
      </c>
      <c r="H280" s="88"/>
      <c r="I280" s="87"/>
      <c r="J280" s="91"/>
      <c r="K280" s="87"/>
      <c r="L280" s="91"/>
      <c r="M280" s="87"/>
      <c r="N280" s="91"/>
      <c r="O280" s="87"/>
      <c r="P280" s="89"/>
    </row>
    <row r="281" spans="1:16">
      <c r="A281" s="85"/>
      <c r="B281" s="85"/>
      <c r="C281" s="90"/>
      <c r="D281" s="84" t="s">
        <v>17</v>
      </c>
      <c r="E281" s="92">
        <f>SUM(E278:E280)</f>
        <v>209</v>
      </c>
      <c r="F281" s="92">
        <f>SUM(F278:F280)</f>
        <v>199</v>
      </c>
      <c r="G281" s="92">
        <f>SUM(G278:G280)</f>
        <v>280</v>
      </c>
      <c r="H281" s="88"/>
      <c r="I281" s="87"/>
      <c r="J281" s="91"/>
      <c r="K281" s="87"/>
      <c r="L281" s="91"/>
      <c r="M281" s="87"/>
      <c r="N281" s="91"/>
      <c r="O281" s="87"/>
      <c r="P281" s="93"/>
    </row>
    <row r="282" spans="1:16" ht="15.75" thickBot="1">
      <c r="A282" s="161"/>
      <c r="B282" s="162">
        <f t="shared" ref="B282" si="53">E282*100/C282</f>
        <v>62.837333333333333</v>
      </c>
      <c r="C282" s="163">
        <v>250</v>
      </c>
      <c r="D282" s="164" t="s">
        <v>100</v>
      </c>
      <c r="E282" s="175">
        <f>AVERAGE(J278:L282)*SUM(E281+F281+G281)/1000</f>
        <v>157.09333333333333</v>
      </c>
      <c r="F282" s="170"/>
      <c r="G282" s="171"/>
      <c r="H282" s="165"/>
      <c r="I282" s="165"/>
      <c r="J282" s="166">
        <v>229</v>
      </c>
      <c r="K282" s="165">
        <v>230</v>
      </c>
      <c r="L282" s="166">
        <v>226</v>
      </c>
      <c r="M282" s="165">
        <v>410</v>
      </c>
      <c r="N282" s="166">
        <v>408</v>
      </c>
      <c r="O282" s="165">
        <v>410</v>
      </c>
      <c r="P282" s="167"/>
    </row>
    <row r="283" spans="1:16">
      <c r="A283" s="85">
        <v>4629</v>
      </c>
      <c r="B283" s="90"/>
      <c r="C283" s="79"/>
      <c r="D283" s="94">
        <v>1</v>
      </c>
      <c r="E283" s="94">
        <v>94</v>
      </c>
      <c r="F283" s="94">
        <v>88</v>
      </c>
      <c r="G283" s="94">
        <v>102</v>
      </c>
      <c r="H283" s="94"/>
      <c r="I283" s="87"/>
      <c r="J283" s="87"/>
      <c r="K283" s="87"/>
      <c r="L283" s="87"/>
      <c r="M283" s="87"/>
      <c r="N283" s="87"/>
      <c r="O283" s="87"/>
      <c r="P283" s="89">
        <v>42178</v>
      </c>
    </row>
    <row r="284" spans="1:16">
      <c r="A284" s="85"/>
      <c r="B284" s="85"/>
      <c r="C284" s="90"/>
      <c r="D284" s="84">
        <v>2</v>
      </c>
      <c r="E284" s="84">
        <v>170</v>
      </c>
      <c r="F284" s="84">
        <v>155</v>
      </c>
      <c r="G284" s="84">
        <v>156</v>
      </c>
      <c r="H284" s="84"/>
      <c r="I284" s="87"/>
      <c r="J284" s="91"/>
      <c r="K284" s="87"/>
      <c r="L284" s="91"/>
      <c r="M284" s="87"/>
      <c r="N284" s="91"/>
      <c r="O284" s="87"/>
      <c r="P284" s="89" t="s">
        <v>118</v>
      </c>
    </row>
    <row r="285" spans="1:16">
      <c r="A285" s="85"/>
      <c r="B285" s="85"/>
      <c r="C285" s="90"/>
      <c r="D285" s="84">
        <v>3</v>
      </c>
      <c r="E285" s="84">
        <v>52</v>
      </c>
      <c r="F285" s="84">
        <v>40</v>
      </c>
      <c r="G285" s="84">
        <v>48</v>
      </c>
      <c r="H285" s="88"/>
      <c r="I285" s="87"/>
      <c r="J285" s="91"/>
      <c r="K285" s="87"/>
      <c r="L285" s="91"/>
      <c r="M285" s="87"/>
      <c r="N285" s="91"/>
      <c r="O285" s="87"/>
      <c r="P285" s="89"/>
    </row>
    <row r="286" spans="1:16">
      <c r="A286" s="85"/>
      <c r="B286" s="85"/>
      <c r="C286" s="90"/>
      <c r="D286" s="84" t="s">
        <v>17</v>
      </c>
      <c r="E286" s="92">
        <f>SUM(E283:E285)</f>
        <v>316</v>
      </c>
      <c r="F286" s="92">
        <f>SUM(F283:F285)</f>
        <v>283</v>
      </c>
      <c r="G286" s="92">
        <f>SUM(G283:G285)</f>
        <v>306</v>
      </c>
      <c r="H286" s="88"/>
      <c r="I286" s="87"/>
      <c r="J286" s="91"/>
      <c r="K286" s="87"/>
      <c r="L286" s="91"/>
      <c r="M286" s="87"/>
      <c r="N286" s="91"/>
      <c r="O286" s="87"/>
      <c r="P286" s="93"/>
    </row>
    <row r="287" spans="1:16" ht="15.75" thickBot="1">
      <c r="A287" s="161"/>
      <c r="B287" s="162">
        <f t="shared" ref="B287" si="54">E287*100/C287</f>
        <v>82.294666666666672</v>
      </c>
      <c r="C287" s="163">
        <v>250</v>
      </c>
      <c r="D287" s="164" t="s">
        <v>100</v>
      </c>
      <c r="E287" s="175">
        <f>AVERAGE(J283:L287)*SUM(E286+F286+G286)/1000</f>
        <v>205.73666666666668</v>
      </c>
      <c r="F287" s="170"/>
      <c r="G287" s="171"/>
      <c r="H287" s="165"/>
      <c r="I287" s="165"/>
      <c r="J287" s="166">
        <v>228</v>
      </c>
      <c r="K287" s="165">
        <v>228</v>
      </c>
      <c r="L287" s="166">
        <v>226</v>
      </c>
      <c r="M287" s="165">
        <v>397</v>
      </c>
      <c r="N287" s="166">
        <v>399</v>
      </c>
      <c r="O287" s="165">
        <v>397</v>
      </c>
      <c r="P287" s="167"/>
    </row>
    <row r="288" spans="1:16">
      <c r="A288" s="85">
        <v>4629</v>
      </c>
      <c r="B288" s="90"/>
      <c r="C288" s="79"/>
      <c r="D288" s="94">
        <v>1</v>
      </c>
      <c r="E288" s="94">
        <v>68</v>
      </c>
      <c r="F288" s="94">
        <v>63</v>
      </c>
      <c r="G288" s="94">
        <v>69</v>
      </c>
      <c r="H288" s="94"/>
      <c r="I288" s="87"/>
      <c r="J288" s="87"/>
      <c r="K288" s="87"/>
      <c r="L288" s="87"/>
      <c r="M288" s="87"/>
      <c r="N288" s="87"/>
      <c r="O288" s="87"/>
      <c r="P288" s="89">
        <v>42178</v>
      </c>
    </row>
    <row r="289" spans="1:16">
      <c r="A289" s="85"/>
      <c r="B289" s="85"/>
      <c r="C289" s="90"/>
      <c r="D289" s="84">
        <v>2</v>
      </c>
      <c r="E289" s="84">
        <v>38</v>
      </c>
      <c r="F289" s="84">
        <v>21</v>
      </c>
      <c r="G289" s="84">
        <v>31</v>
      </c>
      <c r="H289" s="84"/>
      <c r="I289" s="87"/>
      <c r="J289" s="91"/>
      <c r="K289" s="87"/>
      <c r="L289" s="91"/>
      <c r="M289" s="87"/>
      <c r="N289" s="91"/>
      <c r="O289" s="87"/>
      <c r="P289" s="89" t="s">
        <v>119</v>
      </c>
    </row>
    <row r="290" spans="1:16">
      <c r="A290" s="85"/>
      <c r="B290" s="85"/>
      <c r="C290" s="90"/>
      <c r="D290" s="84">
        <v>3</v>
      </c>
      <c r="E290" s="84">
        <v>34</v>
      </c>
      <c r="F290" s="84">
        <v>35</v>
      </c>
      <c r="G290" s="84">
        <v>34</v>
      </c>
      <c r="H290" s="88"/>
      <c r="I290" s="87"/>
      <c r="J290" s="91"/>
      <c r="K290" s="87"/>
      <c r="L290" s="91"/>
      <c r="M290" s="87"/>
      <c r="N290" s="91"/>
      <c r="O290" s="87"/>
      <c r="P290" s="89"/>
    </row>
    <row r="291" spans="1:16">
      <c r="A291" s="85"/>
      <c r="B291" s="85"/>
      <c r="C291" s="90"/>
      <c r="D291" s="84" t="s">
        <v>17</v>
      </c>
      <c r="E291" s="92">
        <f>SUM(E288:E290)</f>
        <v>140</v>
      </c>
      <c r="F291" s="92">
        <f>SUM(F288:F290)</f>
        <v>119</v>
      </c>
      <c r="G291" s="92">
        <f>SUM(G288:G290)</f>
        <v>134</v>
      </c>
      <c r="H291" s="88"/>
      <c r="I291" s="87"/>
      <c r="J291" s="91"/>
      <c r="K291" s="87"/>
      <c r="L291" s="91"/>
      <c r="M291" s="87"/>
      <c r="N291" s="91"/>
      <c r="O291" s="87"/>
      <c r="P291" s="93"/>
    </row>
    <row r="292" spans="1:16" ht="15.75" thickBot="1">
      <c r="A292" s="161"/>
      <c r="B292" s="162">
        <f t="shared" ref="B292" si="55">E292*100/C292</f>
        <v>36.365600000000001</v>
      </c>
      <c r="C292" s="163">
        <v>250</v>
      </c>
      <c r="D292" s="164" t="s">
        <v>100</v>
      </c>
      <c r="E292" s="175">
        <f>AVERAGE(J288:L292)*SUM(E291+F291+G291)/1000</f>
        <v>90.914000000000001</v>
      </c>
      <c r="F292" s="170"/>
      <c r="G292" s="171"/>
      <c r="H292" s="165"/>
      <c r="I292" s="165"/>
      <c r="J292" s="166">
        <v>230</v>
      </c>
      <c r="K292" s="165">
        <v>230</v>
      </c>
      <c r="L292" s="166">
        <v>234</v>
      </c>
      <c r="M292" s="165">
        <v>410</v>
      </c>
      <c r="N292" s="166">
        <v>411</v>
      </c>
      <c r="O292" s="165">
        <v>410</v>
      </c>
      <c r="P292" s="167"/>
    </row>
    <row r="293" spans="1:16">
      <c r="A293" s="85">
        <v>4627</v>
      </c>
      <c r="B293" s="90"/>
      <c r="C293" s="79"/>
      <c r="D293" s="94">
        <v>1</v>
      </c>
      <c r="E293" s="94">
        <v>190</v>
      </c>
      <c r="F293" s="94">
        <v>200</v>
      </c>
      <c r="G293" s="94">
        <v>180</v>
      </c>
      <c r="H293" s="94"/>
      <c r="I293" s="87"/>
      <c r="J293" s="87"/>
      <c r="K293" s="87"/>
      <c r="L293" s="87"/>
      <c r="M293" s="87"/>
      <c r="N293" s="87"/>
      <c r="O293" s="87"/>
      <c r="P293" s="89">
        <v>42178</v>
      </c>
    </row>
    <row r="294" spans="1:16">
      <c r="A294" s="85"/>
      <c r="B294" s="85"/>
      <c r="C294" s="90"/>
      <c r="D294" s="84" t="s">
        <v>69</v>
      </c>
      <c r="E294" s="84" t="s">
        <v>69</v>
      </c>
      <c r="F294" s="84" t="s">
        <v>69</v>
      </c>
      <c r="G294" s="84" t="s">
        <v>69</v>
      </c>
      <c r="H294" s="84"/>
      <c r="I294" s="87"/>
      <c r="J294" s="91"/>
      <c r="K294" s="87"/>
      <c r="L294" s="91"/>
      <c r="M294" s="87"/>
      <c r="N294" s="91"/>
      <c r="O294" s="87"/>
      <c r="P294" s="89" t="s">
        <v>120</v>
      </c>
    </row>
    <row r="295" spans="1:16">
      <c r="A295" s="85"/>
      <c r="B295" s="85"/>
      <c r="C295" s="90"/>
      <c r="D295" s="84" t="s">
        <v>69</v>
      </c>
      <c r="E295" s="84" t="s">
        <v>69</v>
      </c>
      <c r="F295" s="84" t="s">
        <v>69</v>
      </c>
      <c r="G295" s="84" t="s">
        <v>69</v>
      </c>
      <c r="H295" s="88"/>
      <c r="I295" s="87"/>
      <c r="J295" s="91"/>
      <c r="K295" s="87"/>
      <c r="L295" s="91"/>
      <c r="M295" s="87"/>
      <c r="N295" s="91"/>
      <c r="O295" s="87"/>
      <c r="P295" s="89"/>
    </row>
    <row r="296" spans="1:16">
      <c r="A296" s="85"/>
      <c r="B296" s="85"/>
      <c r="C296" s="90"/>
      <c r="D296" s="84" t="s">
        <v>17</v>
      </c>
      <c r="E296" s="92">
        <f>SUM(E293:E295)</f>
        <v>190</v>
      </c>
      <c r="F296" s="92">
        <f>SUM(F293:F295)</f>
        <v>200</v>
      </c>
      <c r="G296" s="92">
        <f>SUM(G293:G295)</f>
        <v>180</v>
      </c>
      <c r="H296" s="88"/>
      <c r="I296" s="87"/>
      <c r="J296" s="91"/>
      <c r="K296" s="87"/>
      <c r="L296" s="91"/>
      <c r="M296" s="87"/>
      <c r="N296" s="91"/>
      <c r="O296" s="87"/>
      <c r="P296" s="93"/>
    </row>
    <row r="297" spans="1:16" ht="15.75" thickBot="1">
      <c r="A297" s="161"/>
      <c r="B297" s="162">
        <f t="shared" ref="B297" si="56">E297*100/C297</f>
        <v>50.387999999999998</v>
      </c>
      <c r="C297" s="163">
        <v>250</v>
      </c>
      <c r="D297" s="164" t="s">
        <v>100</v>
      </c>
      <c r="E297" s="175">
        <f>AVERAGE(J293:L297)*SUM(E296+F296+G296)/1000</f>
        <v>125.97</v>
      </c>
      <c r="F297" s="170"/>
      <c r="G297" s="171"/>
      <c r="H297" s="165"/>
      <c r="I297" s="165"/>
      <c r="J297" s="166">
        <v>219</v>
      </c>
      <c r="K297" s="165">
        <v>220</v>
      </c>
      <c r="L297" s="166">
        <v>224</v>
      </c>
      <c r="M297" s="165">
        <v>379</v>
      </c>
      <c r="N297" s="166">
        <v>379</v>
      </c>
      <c r="O297" s="165">
        <v>379</v>
      </c>
      <c r="P297" s="167"/>
    </row>
    <row r="298" spans="1:16">
      <c r="A298" s="85">
        <v>4627</v>
      </c>
      <c r="B298" s="90"/>
      <c r="C298" s="79"/>
      <c r="D298" s="94">
        <v>1</v>
      </c>
      <c r="E298" s="94">
        <v>206</v>
      </c>
      <c r="F298" s="94">
        <v>212</v>
      </c>
      <c r="G298" s="94">
        <v>190</v>
      </c>
      <c r="H298" s="94"/>
      <c r="I298" s="87"/>
      <c r="J298" s="87"/>
      <c r="K298" s="87"/>
      <c r="L298" s="87"/>
      <c r="M298" s="87"/>
      <c r="N298" s="87"/>
      <c r="O298" s="87"/>
      <c r="P298" s="89">
        <v>42178</v>
      </c>
    </row>
    <row r="299" spans="1:16">
      <c r="A299" s="85"/>
      <c r="B299" s="85"/>
      <c r="C299" s="90"/>
      <c r="D299" s="84" t="s">
        <v>69</v>
      </c>
      <c r="E299" s="84" t="s">
        <v>69</v>
      </c>
      <c r="F299" s="84" t="s">
        <v>69</v>
      </c>
      <c r="G299" s="84" t="s">
        <v>69</v>
      </c>
      <c r="H299" s="84"/>
      <c r="I299" s="87"/>
      <c r="J299" s="91"/>
      <c r="K299" s="87"/>
      <c r="L299" s="91"/>
      <c r="M299" s="87"/>
      <c r="N299" s="91"/>
      <c r="O299" s="87"/>
      <c r="P299" s="89" t="s">
        <v>121</v>
      </c>
    </row>
    <row r="300" spans="1:16">
      <c r="A300" s="85"/>
      <c r="B300" s="85"/>
      <c r="C300" s="90"/>
      <c r="D300" s="84" t="s">
        <v>69</v>
      </c>
      <c r="E300" s="84" t="s">
        <v>69</v>
      </c>
      <c r="F300" s="84" t="s">
        <v>69</v>
      </c>
      <c r="G300" s="84" t="s">
        <v>69</v>
      </c>
      <c r="H300" s="88"/>
      <c r="I300" s="87"/>
      <c r="J300" s="91"/>
      <c r="K300" s="87"/>
      <c r="L300" s="91"/>
      <c r="M300" s="87"/>
      <c r="N300" s="91"/>
      <c r="O300" s="87"/>
      <c r="P300" s="89"/>
    </row>
    <row r="301" spans="1:16">
      <c r="A301" s="85"/>
      <c r="B301" s="85"/>
      <c r="C301" s="90"/>
      <c r="D301" s="84" t="s">
        <v>17</v>
      </c>
      <c r="E301" s="92">
        <f>SUM(E298:E300)</f>
        <v>206</v>
      </c>
      <c r="F301" s="92">
        <f>SUM(F298:F300)</f>
        <v>212</v>
      </c>
      <c r="G301" s="92">
        <f>SUM(G298:G300)</f>
        <v>190</v>
      </c>
      <c r="H301" s="88"/>
      <c r="I301" s="87"/>
      <c r="J301" s="91"/>
      <c r="K301" s="87"/>
      <c r="L301" s="91"/>
      <c r="M301" s="87"/>
      <c r="N301" s="91"/>
      <c r="O301" s="87"/>
      <c r="P301" s="93"/>
    </row>
    <row r="302" spans="1:16" ht="15.75" thickBot="1">
      <c r="A302" s="161"/>
      <c r="B302" s="162">
        <f t="shared" ref="B302" si="57">E302*100/C302</f>
        <v>53.666133333333327</v>
      </c>
      <c r="C302" s="163">
        <v>250</v>
      </c>
      <c r="D302" s="164" t="s">
        <v>100</v>
      </c>
      <c r="E302" s="175">
        <f>AVERAGE(J298:L302)*SUM(E301+F301+G301)/1000</f>
        <v>134.16533333333331</v>
      </c>
      <c r="F302" s="170"/>
      <c r="G302" s="171"/>
      <c r="H302" s="165"/>
      <c r="I302" s="165"/>
      <c r="J302" s="166">
        <v>220</v>
      </c>
      <c r="K302" s="165">
        <v>222</v>
      </c>
      <c r="L302" s="166">
        <v>220</v>
      </c>
      <c r="M302" s="165">
        <v>379</v>
      </c>
      <c r="N302" s="166">
        <v>380</v>
      </c>
      <c r="O302" s="165">
        <v>379</v>
      </c>
      <c r="P302" s="167"/>
    </row>
    <row r="303" spans="1:16">
      <c r="A303" s="85">
        <v>4626</v>
      </c>
      <c r="B303" s="90"/>
      <c r="C303" s="79"/>
      <c r="D303" s="94">
        <v>1</v>
      </c>
      <c r="E303" s="94">
        <v>28</v>
      </c>
      <c r="F303" s="94">
        <v>28</v>
      </c>
      <c r="G303" s="94">
        <v>23</v>
      </c>
      <c r="H303" s="94"/>
      <c r="I303" s="87"/>
      <c r="J303" s="87"/>
      <c r="K303" s="87"/>
      <c r="L303" s="87"/>
      <c r="M303" s="87"/>
      <c r="N303" s="87"/>
      <c r="O303" s="87"/>
      <c r="P303" s="89">
        <v>42178</v>
      </c>
    </row>
    <row r="304" spans="1:16">
      <c r="A304" s="85" t="s">
        <v>136</v>
      </c>
      <c r="B304" s="85"/>
      <c r="C304" s="90"/>
      <c r="D304" s="84">
        <v>2</v>
      </c>
      <c r="E304" s="84">
        <v>34</v>
      </c>
      <c r="F304" s="84">
        <v>40</v>
      </c>
      <c r="G304" s="84">
        <v>43</v>
      </c>
      <c r="H304" s="84"/>
      <c r="I304" s="87"/>
      <c r="J304" s="91"/>
      <c r="K304" s="87"/>
      <c r="L304" s="91"/>
      <c r="M304" s="87"/>
      <c r="N304" s="91"/>
      <c r="O304" s="87"/>
      <c r="P304" s="89" t="s">
        <v>122</v>
      </c>
    </row>
    <row r="305" spans="1:16">
      <c r="A305" s="85"/>
      <c r="B305" s="85"/>
      <c r="C305" s="90"/>
      <c r="D305" s="84" t="s">
        <v>69</v>
      </c>
      <c r="E305" s="84" t="s">
        <v>69</v>
      </c>
      <c r="F305" s="84" t="s">
        <v>69</v>
      </c>
      <c r="G305" s="84" t="s">
        <v>69</v>
      </c>
      <c r="H305" s="88"/>
      <c r="I305" s="87"/>
      <c r="J305" s="91"/>
      <c r="K305" s="87"/>
      <c r="L305" s="91"/>
      <c r="M305" s="87"/>
      <c r="N305" s="91"/>
      <c r="O305" s="87"/>
      <c r="P305" s="89"/>
    </row>
    <row r="306" spans="1:16">
      <c r="A306" s="85"/>
      <c r="B306" s="85"/>
      <c r="C306" s="90"/>
      <c r="D306" s="84" t="s">
        <v>17</v>
      </c>
      <c r="E306" s="92">
        <f>SUM(E303:E305)</f>
        <v>62</v>
      </c>
      <c r="F306" s="92">
        <f>SUM(F303:F305)</f>
        <v>68</v>
      </c>
      <c r="G306" s="92">
        <f>SUM(G303:G305)</f>
        <v>66</v>
      </c>
      <c r="H306" s="88"/>
      <c r="I306" s="87"/>
      <c r="J306" s="91"/>
      <c r="K306" s="87"/>
      <c r="L306" s="91"/>
      <c r="M306" s="87"/>
      <c r="N306" s="91"/>
      <c r="O306" s="87"/>
      <c r="P306" s="93"/>
    </row>
    <row r="307" spans="1:16" ht="15.75" thickBot="1">
      <c r="A307" s="161"/>
      <c r="B307" s="162">
        <f t="shared" ref="B307" si="58">E307*100/C307</f>
        <v>27.848333333333336</v>
      </c>
      <c r="C307" s="163">
        <v>160</v>
      </c>
      <c r="D307" s="164" t="s">
        <v>100</v>
      </c>
      <c r="E307" s="175">
        <f>AVERAGE(J303:L307)*SUM(E306+F306+G306)/1000</f>
        <v>44.557333333333332</v>
      </c>
      <c r="F307" s="170"/>
      <c r="G307" s="171"/>
      <c r="H307" s="165"/>
      <c r="I307" s="165"/>
      <c r="J307" s="166">
        <v>229</v>
      </c>
      <c r="K307" s="165">
        <v>224</v>
      </c>
      <c r="L307" s="166">
        <v>229</v>
      </c>
      <c r="M307" s="165">
        <v>380</v>
      </c>
      <c r="N307" s="166">
        <v>382</v>
      </c>
      <c r="O307" s="165">
        <v>380</v>
      </c>
      <c r="P307" s="167"/>
    </row>
    <row r="308" spans="1:16">
      <c r="A308" s="85">
        <v>4626</v>
      </c>
      <c r="B308" s="90"/>
      <c r="C308" s="79"/>
      <c r="D308" s="94">
        <v>1</v>
      </c>
      <c r="E308" s="94">
        <v>22</v>
      </c>
      <c r="F308" s="94">
        <v>22</v>
      </c>
      <c r="G308" s="94">
        <v>27</v>
      </c>
      <c r="H308" s="94"/>
      <c r="I308" s="87"/>
      <c r="J308" s="87"/>
      <c r="K308" s="87"/>
      <c r="L308" s="87"/>
      <c r="M308" s="87"/>
      <c r="N308" s="87"/>
      <c r="O308" s="87"/>
      <c r="P308" s="89">
        <v>42178</v>
      </c>
    </row>
    <row r="309" spans="1:16">
      <c r="A309" s="85" t="s">
        <v>136</v>
      </c>
      <c r="B309" s="85"/>
      <c r="C309" s="90"/>
      <c r="D309" s="84">
        <v>2</v>
      </c>
      <c r="E309" s="84">
        <v>35</v>
      </c>
      <c r="F309" s="84">
        <v>47</v>
      </c>
      <c r="G309" s="84">
        <v>33</v>
      </c>
      <c r="H309" s="84"/>
      <c r="I309" s="87"/>
      <c r="J309" s="91"/>
      <c r="K309" s="87"/>
      <c r="L309" s="91"/>
      <c r="M309" s="87"/>
      <c r="N309" s="91"/>
      <c r="O309" s="87"/>
      <c r="P309" s="89" t="s">
        <v>123</v>
      </c>
    </row>
    <row r="310" spans="1:16">
      <c r="A310" s="85"/>
      <c r="B310" s="85"/>
      <c r="C310" s="90"/>
      <c r="D310" s="84">
        <v>3</v>
      </c>
      <c r="E310" s="84">
        <v>6</v>
      </c>
      <c r="F310" s="84">
        <v>0</v>
      </c>
      <c r="G310" s="84">
        <v>0</v>
      </c>
      <c r="H310" s="88"/>
      <c r="I310" s="87"/>
      <c r="J310" s="91"/>
      <c r="K310" s="87"/>
      <c r="L310" s="91"/>
      <c r="M310" s="87"/>
      <c r="N310" s="91"/>
      <c r="O310" s="87"/>
      <c r="P310" s="89"/>
    </row>
    <row r="311" spans="1:16">
      <c r="A311" s="85"/>
      <c r="B311" s="85"/>
      <c r="C311" s="90"/>
      <c r="D311" s="84" t="s">
        <v>17</v>
      </c>
      <c r="E311" s="92">
        <f>SUM(E308:E310)</f>
        <v>63</v>
      </c>
      <c r="F311" s="92">
        <f>SUM(F308:F310)</f>
        <v>69</v>
      </c>
      <c r="G311" s="92">
        <f>SUM(G308:G310)</f>
        <v>60</v>
      </c>
      <c r="H311" s="88"/>
      <c r="I311" s="87"/>
      <c r="J311" s="91"/>
      <c r="K311" s="87"/>
      <c r="L311" s="91"/>
      <c r="M311" s="87"/>
      <c r="N311" s="91"/>
      <c r="O311" s="87"/>
      <c r="P311" s="93"/>
    </row>
    <row r="312" spans="1:16" ht="15.75" thickBot="1">
      <c r="A312" s="161"/>
      <c r="B312" s="162">
        <f t="shared" ref="B312" si="59">E312*100/C312</f>
        <v>43.648000000000003</v>
      </c>
      <c r="C312" s="163">
        <v>100</v>
      </c>
      <c r="D312" s="164" t="s">
        <v>100</v>
      </c>
      <c r="E312" s="175">
        <f>AVERAGE(J308:L312)*SUM(E311+F311+G311)/1000</f>
        <v>43.648000000000003</v>
      </c>
      <c r="F312" s="170"/>
      <c r="G312" s="171"/>
      <c r="H312" s="165"/>
      <c r="I312" s="165"/>
      <c r="J312" s="166">
        <v>229</v>
      </c>
      <c r="K312" s="165">
        <v>224</v>
      </c>
      <c r="L312" s="166">
        <v>229</v>
      </c>
      <c r="M312" s="165">
        <v>380</v>
      </c>
      <c r="N312" s="166">
        <v>382</v>
      </c>
      <c r="O312" s="165">
        <v>380</v>
      </c>
      <c r="P312" s="167"/>
    </row>
    <row r="313" spans="1:16">
      <c r="A313" s="85">
        <v>4626</v>
      </c>
      <c r="B313" s="90"/>
      <c r="C313" s="79"/>
      <c r="D313" s="94">
        <v>1</v>
      </c>
      <c r="E313" s="94">
        <v>26</v>
      </c>
      <c r="F313" s="94">
        <v>27</v>
      </c>
      <c r="G313" s="94">
        <v>40</v>
      </c>
      <c r="H313" s="94"/>
      <c r="I313" s="87"/>
      <c r="J313" s="87"/>
      <c r="K313" s="87"/>
      <c r="L313" s="87"/>
      <c r="M313" s="87"/>
      <c r="N313" s="87"/>
      <c r="O313" s="87"/>
      <c r="P313" s="89">
        <v>42178</v>
      </c>
    </row>
    <row r="314" spans="1:16">
      <c r="A314" s="85" t="s">
        <v>137</v>
      </c>
      <c r="B314" s="85"/>
      <c r="C314" s="90"/>
      <c r="D314" s="84">
        <v>2</v>
      </c>
      <c r="E314" s="84">
        <v>40</v>
      </c>
      <c r="F314" s="84">
        <v>22</v>
      </c>
      <c r="G314" s="84">
        <v>25</v>
      </c>
      <c r="H314" s="84"/>
      <c r="I314" s="87"/>
      <c r="J314" s="91"/>
      <c r="K314" s="87"/>
      <c r="L314" s="91"/>
      <c r="M314" s="87"/>
      <c r="N314" s="91"/>
      <c r="O314" s="87"/>
      <c r="P314" s="89" t="s">
        <v>124</v>
      </c>
    </row>
    <row r="315" spans="1:16">
      <c r="A315" s="85"/>
      <c r="B315" s="85"/>
      <c r="C315" s="90"/>
      <c r="D315" s="84" t="s">
        <v>69</v>
      </c>
      <c r="E315" s="84" t="s">
        <v>69</v>
      </c>
      <c r="F315" s="84" t="s">
        <v>69</v>
      </c>
      <c r="G315" s="84" t="s">
        <v>69</v>
      </c>
      <c r="H315" s="88"/>
      <c r="I315" s="87"/>
      <c r="J315" s="91"/>
      <c r="K315" s="87"/>
      <c r="L315" s="91"/>
      <c r="M315" s="87"/>
      <c r="N315" s="91"/>
      <c r="O315" s="87"/>
      <c r="P315" s="89"/>
    </row>
    <row r="316" spans="1:16">
      <c r="A316" s="85"/>
      <c r="B316" s="85"/>
      <c r="C316" s="90"/>
      <c r="D316" s="84" t="s">
        <v>17</v>
      </c>
      <c r="E316" s="92">
        <f>SUM(E313:E315)</f>
        <v>66</v>
      </c>
      <c r="F316" s="92">
        <f>SUM(F313:F315)</f>
        <v>49</v>
      </c>
      <c r="G316" s="92">
        <f>SUM(G313:G315)</f>
        <v>65</v>
      </c>
      <c r="H316" s="88"/>
      <c r="I316" s="87"/>
      <c r="J316" s="91"/>
      <c r="K316" s="87"/>
      <c r="L316" s="91"/>
      <c r="M316" s="87"/>
      <c r="N316" s="91"/>
      <c r="O316" s="87"/>
      <c r="P316" s="93"/>
    </row>
    <row r="317" spans="1:16" ht="15.75" thickBot="1">
      <c r="A317" s="161"/>
      <c r="B317" s="162">
        <f t="shared" ref="B317" si="60">E317*100/C317</f>
        <v>24.975000000000001</v>
      </c>
      <c r="C317" s="163">
        <v>160</v>
      </c>
      <c r="D317" s="164" t="s">
        <v>100</v>
      </c>
      <c r="E317" s="175">
        <f>AVERAGE(J313:L317)*SUM(E316+F316+G316)/1000</f>
        <v>39.96</v>
      </c>
      <c r="F317" s="170"/>
      <c r="G317" s="171"/>
      <c r="H317" s="165"/>
      <c r="I317" s="165"/>
      <c r="J317" s="166">
        <v>220</v>
      </c>
      <c r="K317" s="165">
        <v>223</v>
      </c>
      <c r="L317" s="166">
        <v>223</v>
      </c>
      <c r="M317" s="165">
        <v>389</v>
      </c>
      <c r="N317" s="166">
        <v>393</v>
      </c>
      <c r="O317" s="165">
        <v>389</v>
      </c>
      <c r="P317" s="167"/>
    </row>
    <row r="318" spans="1:16">
      <c r="A318" s="85">
        <v>4626</v>
      </c>
      <c r="B318" s="90"/>
      <c r="C318" s="79"/>
      <c r="D318" s="94">
        <v>1</v>
      </c>
      <c r="E318" s="94">
        <v>8</v>
      </c>
      <c r="F318" s="94">
        <v>0</v>
      </c>
      <c r="G318" s="94">
        <v>0</v>
      </c>
      <c r="H318" s="94"/>
      <c r="I318" s="87"/>
      <c r="J318" s="87"/>
      <c r="K318" s="87"/>
      <c r="L318" s="87"/>
      <c r="M318" s="87"/>
      <c r="N318" s="87"/>
      <c r="O318" s="87"/>
      <c r="P318" s="89">
        <v>42178</v>
      </c>
    </row>
    <row r="319" spans="1:16">
      <c r="A319" s="85" t="s">
        <v>137</v>
      </c>
      <c r="B319" s="85"/>
      <c r="C319" s="90"/>
      <c r="D319" s="84">
        <v>2</v>
      </c>
      <c r="E319" s="84">
        <v>27</v>
      </c>
      <c r="F319" s="84">
        <v>24</v>
      </c>
      <c r="G319" s="84">
        <v>25</v>
      </c>
      <c r="H319" s="84"/>
      <c r="I319" s="87"/>
      <c r="J319" s="91"/>
      <c r="K319" s="87"/>
      <c r="L319" s="91"/>
      <c r="M319" s="87"/>
      <c r="N319" s="91"/>
      <c r="O319" s="87"/>
      <c r="P319" s="89" t="s">
        <v>125</v>
      </c>
    </row>
    <row r="320" spans="1:16">
      <c r="A320" s="85"/>
      <c r="B320" s="85"/>
      <c r="C320" s="90"/>
      <c r="D320" s="84">
        <v>3</v>
      </c>
      <c r="E320" s="84">
        <v>0</v>
      </c>
      <c r="F320" s="84">
        <v>6</v>
      </c>
      <c r="G320" s="84">
        <v>0</v>
      </c>
      <c r="H320" s="88"/>
      <c r="I320" s="87"/>
      <c r="J320" s="91"/>
      <c r="K320" s="87"/>
      <c r="L320" s="91"/>
      <c r="M320" s="87"/>
      <c r="N320" s="91"/>
      <c r="O320" s="87"/>
      <c r="P320" s="89"/>
    </row>
    <row r="321" spans="1:16">
      <c r="A321" s="85"/>
      <c r="B321" s="85"/>
      <c r="C321" s="90"/>
      <c r="D321" s="84" t="s">
        <v>17</v>
      </c>
      <c r="E321" s="92">
        <f>SUM(E318:E320)</f>
        <v>35</v>
      </c>
      <c r="F321" s="92">
        <f>SUM(F318:F320)</f>
        <v>30</v>
      </c>
      <c r="G321" s="92">
        <f>SUM(G318:G320)</f>
        <v>25</v>
      </c>
      <c r="H321" s="88"/>
      <c r="I321" s="87"/>
      <c r="J321" s="91"/>
      <c r="K321" s="87"/>
      <c r="L321" s="91"/>
      <c r="M321" s="87"/>
      <c r="N321" s="91"/>
      <c r="O321" s="87"/>
      <c r="P321" s="93"/>
    </row>
    <row r="322" spans="1:16" ht="15.75" thickBot="1">
      <c r="A322" s="161"/>
      <c r="B322" s="162">
        <f t="shared" ref="B322" si="61">E322*100/C322</f>
        <v>20.07</v>
      </c>
      <c r="C322" s="163">
        <v>100</v>
      </c>
      <c r="D322" s="164" t="s">
        <v>100</v>
      </c>
      <c r="E322" s="175">
        <f>AVERAGE(J318:L322)*SUM(E321+F321+G321)/1000</f>
        <v>20.07</v>
      </c>
      <c r="F322" s="170"/>
      <c r="G322" s="171"/>
      <c r="H322" s="165"/>
      <c r="I322" s="165"/>
      <c r="J322" s="166">
        <v>221</v>
      </c>
      <c r="K322" s="165">
        <v>224</v>
      </c>
      <c r="L322" s="166">
        <v>224</v>
      </c>
      <c r="M322" s="165">
        <v>389</v>
      </c>
      <c r="N322" s="166">
        <v>393</v>
      </c>
      <c r="O322" s="165">
        <v>389</v>
      </c>
      <c r="P322" s="167"/>
    </row>
    <row r="323" spans="1:16">
      <c r="A323" s="85">
        <v>4624</v>
      </c>
      <c r="B323" s="90"/>
      <c r="C323" s="79"/>
      <c r="D323" s="94">
        <v>1</v>
      </c>
      <c r="E323" s="94">
        <v>55</v>
      </c>
      <c r="F323" s="94">
        <v>52</v>
      </c>
      <c r="G323" s="94">
        <v>45</v>
      </c>
      <c r="H323" s="94"/>
      <c r="I323" s="87"/>
      <c r="J323" s="87"/>
      <c r="K323" s="87"/>
      <c r="L323" s="87"/>
      <c r="M323" s="87"/>
      <c r="N323" s="87"/>
      <c r="O323" s="87"/>
      <c r="P323" s="89">
        <v>42178</v>
      </c>
    </row>
    <row r="324" spans="1:16">
      <c r="A324" s="85"/>
      <c r="B324" s="85"/>
      <c r="C324" s="90"/>
      <c r="D324" s="84">
        <v>2</v>
      </c>
      <c r="E324" s="84">
        <v>22</v>
      </c>
      <c r="F324" s="84">
        <v>32</v>
      </c>
      <c r="G324" s="84">
        <v>23</v>
      </c>
      <c r="H324" s="84"/>
      <c r="I324" s="87"/>
      <c r="J324" s="91"/>
      <c r="K324" s="87"/>
      <c r="L324" s="91"/>
      <c r="M324" s="87"/>
      <c r="N324" s="91"/>
      <c r="O324" s="87"/>
      <c r="P324" s="89" t="s">
        <v>126</v>
      </c>
    </row>
    <row r="325" spans="1:16">
      <c r="A325" s="85"/>
      <c r="B325" s="85"/>
      <c r="C325" s="90"/>
      <c r="D325" s="84">
        <v>3</v>
      </c>
      <c r="E325" s="84">
        <v>12</v>
      </c>
      <c r="F325" s="84">
        <v>12</v>
      </c>
      <c r="G325" s="84">
        <v>16</v>
      </c>
      <c r="H325" s="88"/>
      <c r="I325" s="87"/>
      <c r="J325" s="91"/>
      <c r="K325" s="87"/>
      <c r="L325" s="91"/>
      <c r="M325" s="87"/>
      <c r="N325" s="91"/>
      <c r="O325" s="87"/>
      <c r="P325" s="89"/>
    </row>
    <row r="326" spans="1:16">
      <c r="A326" s="85"/>
      <c r="B326" s="85"/>
      <c r="C326" s="90"/>
      <c r="D326" s="84" t="s">
        <v>17</v>
      </c>
      <c r="E326" s="92">
        <f>SUM(E323:E325)</f>
        <v>89</v>
      </c>
      <c r="F326" s="92">
        <f>SUM(F323:F325)</f>
        <v>96</v>
      </c>
      <c r="G326" s="92">
        <f>SUM(G323:G325)</f>
        <v>84</v>
      </c>
      <c r="H326" s="88"/>
      <c r="I326" s="87"/>
      <c r="J326" s="91"/>
      <c r="K326" s="87"/>
      <c r="L326" s="91"/>
      <c r="M326" s="87"/>
      <c r="N326" s="91"/>
      <c r="O326" s="87"/>
      <c r="P326" s="93"/>
    </row>
    <row r="327" spans="1:16" ht="15.75" thickBot="1">
      <c r="A327" s="161"/>
      <c r="B327" s="162">
        <f t="shared" ref="B327" si="62">E327*100/C327</f>
        <v>38.836875000000006</v>
      </c>
      <c r="C327" s="163">
        <v>160</v>
      </c>
      <c r="D327" s="164" t="s">
        <v>100</v>
      </c>
      <c r="E327" s="175">
        <f>AVERAGE(J323:L327)*SUM(E326+F326+G326)/1000</f>
        <v>62.139000000000003</v>
      </c>
      <c r="F327" s="170"/>
      <c r="G327" s="171"/>
      <c r="H327" s="165"/>
      <c r="I327" s="165"/>
      <c r="J327" s="166">
        <v>229</v>
      </c>
      <c r="K327" s="165">
        <v>229</v>
      </c>
      <c r="L327" s="166">
        <v>235</v>
      </c>
      <c r="M327" s="165">
        <v>398</v>
      </c>
      <c r="N327" s="166">
        <v>399</v>
      </c>
      <c r="O327" s="165">
        <v>398</v>
      </c>
      <c r="P327" s="167"/>
    </row>
    <row r="328" spans="1:16">
      <c r="A328" s="85">
        <v>4624</v>
      </c>
      <c r="B328" s="90"/>
      <c r="C328" s="79"/>
      <c r="D328" s="94">
        <v>1</v>
      </c>
      <c r="E328" s="94">
        <v>38</v>
      </c>
      <c r="F328" s="94">
        <v>41</v>
      </c>
      <c r="G328" s="94">
        <v>42</v>
      </c>
      <c r="H328" s="94"/>
      <c r="I328" s="87"/>
      <c r="J328" s="87"/>
      <c r="K328" s="87"/>
      <c r="L328" s="87"/>
      <c r="M328" s="87"/>
      <c r="N328" s="87"/>
      <c r="O328" s="87"/>
      <c r="P328" s="89">
        <v>42178</v>
      </c>
    </row>
    <row r="329" spans="1:16">
      <c r="A329" s="85"/>
      <c r="B329" s="85"/>
      <c r="C329" s="90"/>
      <c r="D329" s="84">
        <v>2</v>
      </c>
      <c r="E329" s="84">
        <v>17</v>
      </c>
      <c r="F329" s="84">
        <v>14</v>
      </c>
      <c r="G329" s="84">
        <v>14</v>
      </c>
      <c r="H329" s="84"/>
      <c r="I329" s="87"/>
      <c r="J329" s="91"/>
      <c r="K329" s="87"/>
      <c r="L329" s="91"/>
      <c r="M329" s="87"/>
      <c r="N329" s="91"/>
      <c r="O329" s="87"/>
      <c r="P329" s="89"/>
    </row>
    <row r="330" spans="1:16">
      <c r="A330" s="85"/>
      <c r="B330" s="85"/>
      <c r="C330" s="90"/>
      <c r="D330" s="84">
        <v>3</v>
      </c>
      <c r="E330" s="84">
        <v>0</v>
      </c>
      <c r="F330" s="84">
        <v>4</v>
      </c>
      <c r="G330" s="84">
        <v>4</v>
      </c>
      <c r="H330" s="84"/>
      <c r="I330" s="87"/>
      <c r="J330" s="91"/>
      <c r="K330" s="87"/>
      <c r="L330" s="91"/>
      <c r="M330" s="87"/>
      <c r="N330" s="91"/>
      <c r="O330" s="87"/>
      <c r="P330" s="89" t="s">
        <v>127</v>
      </c>
    </row>
    <row r="331" spans="1:16">
      <c r="A331" s="85"/>
      <c r="B331" s="85"/>
      <c r="C331" s="90"/>
      <c r="D331" s="84">
        <v>4</v>
      </c>
      <c r="E331" s="84">
        <v>28</v>
      </c>
      <c r="F331" s="84">
        <v>11</v>
      </c>
      <c r="G331" s="84">
        <v>0</v>
      </c>
      <c r="H331" s="88"/>
      <c r="I331" s="87"/>
      <c r="J331" s="91"/>
      <c r="K331" s="87"/>
      <c r="L331" s="91"/>
      <c r="M331" s="87"/>
      <c r="N331" s="91"/>
      <c r="O331" s="87"/>
      <c r="P331" s="89"/>
    </row>
    <row r="332" spans="1:16">
      <c r="A332" s="85"/>
      <c r="B332" s="85"/>
      <c r="C332" s="90"/>
      <c r="D332" s="84" t="s">
        <v>17</v>
      </c>
      <c r="E332" s="92">
        <f>SUM(E328:E331)</f>
        <v>83</v>
      </c>
      <c r="F332" s="92">
        <f>SUM(F328:F331)</f>
        <v>70</v>
      </c>
      <c r="G332" s="92">
        <f>SUM(G328:G331)</f>
        <v>60</v>
      </c>
      <c r="H332" s="88"/>
      <c r="I332" s="87"/>
      <c r="J332" s="91"/>
      <c r="K332" s="87"/>
      <c r="L332" s="91"/>
      <c r="M332" s="87"/>
      <c r="N332" s="91"/>
      <c r="O332" s="87"/>
      <c r="P332" s="93"/>
    </row>
    <row r="333" spans="1:16" ht="15.75" thickBot="1">
      <c r="A333" s="161"/>
      <c r="B333" s="162">
        <f t="shared" ref="B333" si="63">E333*100/C333</f>
        <v>30.663125000000001</v>
      </c>
      <c r="C333" s="163">
        <v>160</v>
      </c>
      <c r="D333" s="164" t="s">
        <v>100</v>
      </c>
      <c r="E333" s="175">
        <f>AVERAGE(J328:L333)*SUM(E332+F332+G332)/1000</f>
        <v>49.061</v>
      </c>
      <c r="F333" s="170"/>
      <c r="G333" s="171"/>
      <c r="H333" s="165"/>
      <c r="I333" s="165"/>
      <c r="J333" s="166">
        <v>230</v>
      </c>
      <c r="K333" s="165">
        <v>231</v>
      </c>
      <c r="L333" s="166">
        <v>230</v>
      </c>
      <c r="M333" s="165">
        <v>395</v>
      </c>
      <c r="N333" s="166">
        <v>400</v>
      </c>
      <c r="O333" s="165">
        <v>395</v>
      </c>
      <c r="P333" s="167"/>
    </row>
    <row r="334" spans="1:16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</row>
    <row r="335" spans="1:16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</row>
    <row r="336" spans="1:16" ht="90">
      <c r="A336" s="330" t="s">
        <v>92</v>
      </c>
      <c r="B336" s="80"/>
      <c r="C336" s="330" t="s">
        <v>93</v>
      </c>
      <c r="D336" s="330" t="s">
        <v>3</v>
      </c>
      <c r="E336" s="327" t="s">
        <v>94</v>
      </c>
      <c r="F336" s="328"/>
      <c r="G336" s="329"/>
      <c r="H336" s="151" t="s">
        <v>95</v>
      </c>
      <c r="I336" s="82" t="s">
        <v>96</v>
      </c>
      <c r="J336" s="327" t="s">
        <v>7</v>
      </c>
      <c r="K336" s="328"/>
      <c r="L336" s="329"/>
      <c r="M336" s="327" t="s">
        <v>97</v>
      </c>
      <c r="N336" s="328"/>
      <c r="O336" s="329"/>
      <c r="P336" s="330" t="s">
        <v>98</v>
      </c>
    </row>
    <row r="337" spans="1:16" ht="15.75" thickBot="1">
      <c r="A337" s="332"/>
      <c r="B337" s="174"/>
      <c r="C337" s="332"/>
      <c r="D337" s="332"/>
      <c r="E337" s="164" t="s">
        <v>10</v>
      </c>
      <c r="F337" s="164" t="s">
        <v>11</v>
      </c>
      <c r="G337" s="164" t="s">
        <v>12</v>
      </c>
      <c r="H337" s="164"/>
      <c r="I337" s="164"/>
      <c r="J337" s="164" t="s">
        <v>10</v>
      </c>
      <c r="K337" s="164" t="s">
        <v>11</v>
      </c>
      <c r="L337" s="164" t="s">
        <v>12</v>
      </c>
      <c r="M337" s="164" t="s">
        <v>10</v>
      </c>
      <c r="N337" s="164" t="s">
        <v>11</v>
      </c>
      <c r="O337" s="164" t="s">
        <v>12</v>
      </c>
      <c r="P337" s="332"/>
    </row>
    <row r="338" spans="1:16">
      <c r="A338" s="85">
        <v>4622</v>
      </c>
      <c r="B338" s="90"/>
      <c r="C338" s="79"/>
      <c r="D338" s="94">
        <v>1</v>
      </c>
      <c r="E338" s="94">
        <v>71</v>
      </c>
      <c r="F338" s="94">
        <v>78</v>
      </c>
      <c r="G338" s="94">
        <v>55</v>
      </c>
      <c r="H338" s="94"/>
      <c r="I338" s="87"/>
      <c r="J338" s="87"/>
      <c r="K338" s="87"/>
      <c r="L338" s="87"/>
      <c r="M338" s="87"/>
      <c r="N338" s="87"/>
      <c r="O338" s="87"/>
      <c r="P338" s="89">
        <v>42179</v>
      </c>
    </row>
    <row r="339" spans="1:16">
      <c r="A339" s="85"/>
      <c r="B339" s="85"/>
      <c r="C339" s="90"/>
      <c r="D339" s="84">
        <v>2</v>
      </c>
      <c r="E339" s="84">
        <v>27</v>
      </c>
      <c r="F339" s="84">
        <v>28</v>
      </c>
      <c r="G339" s="84">
        <v>31</v>
      </c>
      <c r="H339" s="84"/>
      <c r="I339" s="87"/>
      <c r="J339" s="91"/>
      <c r="K339" s="87"/>
      <c r="L339" s="91"/>
      <c r="M339" s="87"/>
      <c r="N339" s="91"/>
      <c r="O339" s="87"/>
      <c r="P339" s="95" t="s">
        <v>99</v>
      </c>
    </row>
    <row r="340" spans="1:16">
      <c r="A340" s="85"/>
      <c r="B340" s="85"/>
      <c r="C340" s="90"/>
      <c r="D340" s="84">
        <v>3</v>
      </c>
      <c r="E340" s="84">
        <v>13</v>
      </c>
      <c r="F340" s="84">
        <v>16</v>
      </c>
      <c r="G340" s="84">
        <v>15</v>
      </c>
      <c r="H340" s="88"/>
      <c r="I340" s="87"/>
      <c r="J340" s="91"/>
      <c r="K340" s="87"/>
      <c r="L340" s="91"/>
      <c r="M340" s="87"/>
      <c r="N340" s="91"/>
      <c r="O340" s="87"/>
      <c r="P340" s="89"/>
    </row>
    <row r="341" spans="1:16">
      <c r="A341" s="85"/>
      <c r="B341" s="85"/>
      <c r="C341" s="90"/>
      <c r="D341" s="84" t="s">
        <v>17</v>
      </c>
      <c r="E341" s="92">
        <f>SUM(E338:E340)</f>
        <v>111</v>
      </c>
      <c r="F341" s="92">
        <f>SUM(F338:F340)</f>
        <v>122</v>
      </c>
      <c r="G341" s="92">
        <f>SUM(G338:G340)</f>
        <v>101</v>
      </c>
      <c r="H341" s="88"/>
      <c r="I341" s="87"/>
      <c r="J341" s="91"/>
      <c r="K341" s="87"/>
      <c r="L341" s="91"/>
      <c r="M341" s="87"/>
      <c r="N341" s="91"/>
      <c r="O341" s="87"/>
      <c r="P341" s="93"/>
    </row>
    <row r="342" spans="1:16" ht="15.75" thickBot="1">
      <c r="A342" s="161"/>
      <c r="B342" s="162">
        <f t="shared" ref="B342" si="64">E342*100/C342</f>
        <v>31.529599999999999</v>
      </c>
      <c r="C342" s="163">
        <v>250</v>
      </c>
      <c r="D342" s="164" t="s">
        <v>100</v>
      </c>
      <c r="E342" s="324">
        <f>AVERAGE(J338:L342)*SUM(E341+F341+G341)/1000</f>
        <v>78.823999999999998</v>
      </c>
      <c r="F342" s="325"/>
      <c r="G342" s="326"/>
      <c r="H342" s="165"/>
      <c r="I342" s="165"/>
      <c r="J342" s="166">
        <v>236</v>
      </c>
      <c r="K342" s="165">
        <v>236</v>
      </c>
      <c r="L342" s="166">
        <v>236</v>
      </c>
      <c r="M342" s="165">
        <v>412</v>
      </c>
      <c r="N342" s="166">
        <v>410</v>
      </c>
      <c r="O342" s="165">
        <v>412</v>
      </c>
      <c r="P342" s="167"/>
    </row>
    <row r="343" spans="1:16">
      <c r="A343" s="85">
        <v>4622</v>
      </c>
      <c r="B343" s="90"/>
      <c r="C343" s="79"/>
      <c r="D343" s="94">
        <v>1</v>
      </c>
      <c r="E343" s="94">
        <v>92</v>
      </c>
      <c r="F343" s="94">
        <v>97</v>
      </c>
      <c r="G343" s="94">
        <v>71</v>
      </c>
      <c r="H343" s="94"/>
      <c r="I343" s="87"/>
      <c r="J343" s="87"/>
      <c r="K343" s="87"/>
      <c r="L343" s="87"/>
      <c r="M343" s="87"/>
      <c r="N343" s="87"/>
      <c r="O343" s="87"/>
      <c r="P343" s="89">
        <v>42179</v>
      </c>
    </row>
    <row r="344" spans="1:16">
      <c r="A344" s="85"/>
      <c r="B344" s="85"/>
      <c r="C344" s="90"/>
      <c r="D344" s="84">
        <v>2</v>
      </c>
      <c r="E344" s="84">
        <v>42</v>
      </c>
      <c r="F344" s="84">
        <v>35</v>
      </c>
      <c r="G344" s="84">
        <v>59</v>
      </c>
      <c r="H344" s="84"/>
      <c r="I344" s="87"/>
      <c r="J344" s="91"/>
      <c r="K344" s="87"/>
      <c r="L344" s="91"/>
      <c r="M344" s="87"/>
      <c r="N344" s="91"/>
      <c r="O344" s="87"/>
      <c r="P344" s="95" t="s">
        <v>101</v>
      </c>
    </row>
    <row r="345" spans="1:16">
      <c r="A345" s="85"/>
      <c r="B345" s="85"/>
      <c r="C345" s="90"/>
      <c r="D345" s="84">
        <v>4</v>
      </c>
      <c r="E345" s="84">
        <v>30</v>
      </c>
      <c r="F345" s="84">
        <v>0</v>
      </c>
      <c r="G345" s="84">
        <v>0</v>
      </c>
      <c r="H345" s="88"/>
      <c r="I345" s="87"/>
      <c r="J345" s="91"/>
      <c r="K345" s="87"/>
      <c r="L345" s="91"/>
      <c r="M345" s="87"/>
      <c r="N345" s="91"/>
      <c r="O345" s="87"/>
      <c r="P345" s="89"/>
    </row>
    <row r="346" spans="1:16">
      <c r="A346" s="85"/>
      <c r="B346" s="85"/>
      <c r="C346" s="90"/>
      <c r="D346" s="84">
        <v>3</v>
      </c>
      <c r="E346" s="84">
        <v>16</v>
      </c>
      <c r="F346" s="84">
        <v>20</v>
      </c>
      <c r="G346" s="84">
        <v>21</v>
      </c>
      <c r="H346" s="88"/>
      <c r="I346" s="87"/>
      <c r="J346" s="91"/>
      <c r="K346" s="87"/>
      <c r="L346" s="91"/>
      <c r="M346" s="87"/>
      <c r="N346" s="91"/>
      <c r="O346" s="87"/>
      <c r="P346" s="89"/>
    </row>
    <row r="347" spans="1:16">
      <c r="A347" s="85"/>
      <c r="B347" s="85"/>
      <c r="C347" s="90"/>
      <c r="D347" s="84" t="s">
        <v>17</v>
      </c>
      <c r="E347" s="92">
        <f>SUM(E343:E346)</f>
        <v>180</v>
      </c>
      <c r="F347" s="92">
        <f>SUM(F343:F346)</f>
        <v>152</v>
      </c>
      <c r="G347" s="92">
        <f>SUM(G343:G346)</f>
        <v>151</v>
      </c>
      <c r="H347" s="88"/>
      <c r="I347" s="87"/>
      <c r="J347" s="91"/>
      <c r="K347" s="87"/>
      <c r="L347" s="91"/>
      <c r="M347" s="87"/>
      <c r="N347" s="91"/>
      <c r="O347" s="87"/>
      <c r="P347" s="93"/>
    </row>
    <row r="348" spans="1:16" ht="15.75" thickBot="1">
      <c r="A348" s="161"/>
      <c r="B348" s="162">
        <f t="shared" ref="B348" si="65">E348*100/C348</f>
        <v>44.436</v>
      </c>
      <c r="C348" s="163">
        <v>250</v>
      </c>
      <c r="D348" s="164" t="s">
        <v>100</v>
      </c>
      <c r="E348" s="324">
        <f>AVERAGE(J343:L348)*SUM(E347+F347+G347)/1000</f>
        <v>111.09</v>
      </c>
      <c r="F348" s="325"/>
      <c r="G348" s="326"/>
      <c r="H348" s="165"/>
      <c r="I348" s="165"/>
      <c r="J348" s="166">
        <v>230</v>
      </c>
      <c r="K348" s="165">
        <v>230</v>
      </c>
      <c r="L348" s="166">
        <v>230</v>
      </c>
      <c r="M348" s="165">
        <v>406</v>
      </c>
      <c r="N348" s="166">
        <v>406</v>
      </c>
      <c r="O348" s="165">
        <v>406</v>
      </c>
      <c r="P348" s="167"/>
    </row>
    <row r="349" spans="1:16">
      <c r="A349" s="85">
        <v>4623</v>
      </c>
      <c r="B349" s="90"/>
      <c r="C349" s="79"/>
      <c r="D349" s="94">
        <v>1</v>
      </c>
      <c r="E349" s="94">
        <v>27</v>
      </c>
      <c r="F349" s="94">
        <v>27</v>
      </c>
      <c r="G349" s="94">
        <v>27</v>
      </c>
      <c r="H349" s="94"/>
      <c r="I349" s="87"/>
      <c r="J349" s="87"/>
      <c r="K349" s="87"/>
      <c r="L349" s="87"/>
      <c r="M349" s="87"/>
      <c r="N349" s="87"/>
      <c r="O349" s="87"/>
      <c r="P349" s="89">
        <v>42179</v>
      </c>
    </row>
    <row r="350" spans="1:16">
      <c r="A350" s="85"/>
      <c r="B350" s="85"/>
      <c r="C350" s="90"/>
      <c r="D350" s="84">
        <v>2</v>
      </c>
      <c r="E350" s="84">
        <v>28</v>
      </c>
      <c r="F350" s="84">
        <v>22</v>
      </c>
      <c r="G350" s="84">
        <v>25</v>
      </c>
      <c r="H350" s="84"/>
      <c r="I350" s="87"/>
      <c r="J350" s="91"/>
      <c r="K350" s="87"/>
      <c r="L350" s="91"/>
      <c r="M350" s="87"/>
      <c r="N350" s="91"/>
      <c r="O350" s="87"/>
      <c r="P350" s="95" t="s">
        <v>138</v>
      </c>
    </row>
    <row r="351" spans="1:16">
      <c r="A351" s="85"/>
      <c r="B351" s="85"/>
      <c r="C351" s="90"/>
      <c r="D351" s="84">
        <v>3</v>
      </c>
      <c r="E351" s="84">
        <v>14</v>
      </c>
      <c r="F351" s="84">
        <v>10</v>
      </c>
      <c r="G351" s="84">
        <v>10</v>
      </c>
      <c r="H351" s="88"/>
      <c r="I351" s="87"/>
      <c r="J351" s="91"/>
      <c r="K351" s="87"/>
      <c r="L351" s="91"/>
      <c r="M351" s="87"/>
      <c r="N351" s="91"/>
      <c r="O351" s="87"/>
      <c r="P351" s="89"/>
    </row>
    <row r="352" spans="1:16">
      <c r="A352" s="85"/>
      <c r="B352" s="85"/>
      <c r="C352" s="90"/>
      <c r="D352" s="84" t="s">
        <v>17</v>
      </c>
      <c r="E352" s="92">
        <f>SUM(E349:E351)</f>
        <v>69</v>
      </c>
      <c r="F352" s="92">
        <f>SUM(F349:F351)</f>
        <v>59</v>
      </c>
      <c r="G352" s="92">
        <f>SUM(G349:G351)</f>
        <v>62</v>
      </c>
      <c r="H352" s="88"/>
      <c r="I352" s="87"/>
      <c r="J352" s="91"/>
      <c r="K352" s="87"/>
      <c r="L352" s="91"/>
      <c r="M352" s="87"/>
      <c r="N352" s="91"/>
      <c r="O352" s="87"/>
      <c r="P352" s="93"/>
    </row>
    <row r="353" spans="1:16" ht="15.75" thickBot="1">
      <c r="A353" s="161"/>
      <c r="B353" s="162">
        <f t="shared" ref="B353" si="66">E353*100/C353</f>
        <v>27.391666666666662</v>
      </c>
      <c r="C353" s="163">
        <v>160</v>
      </c>
      <c r="D353" s="164" t="s">
        <v>100</v>
      </c>
      <c r="E353" s="324">
        <f>AVERAGE(J349:L353)*SUM(E352+F352+G352)/1000</f>
        <v>43.826666666666661</v>
      </c>
      <c r="F353" s="325"/>
      <c r="G353" s="326"/>
      <c r="H353" s="165"/>
      <c r="I353" s="165"/>
      <c r="J353" s="166">
        <v>230</v>
      </c>
      <c r="K353" s="165">
        <v>232</v>
      </c>
      <c r="L353" s="166">
        <v>230</v>
      </c>
      <c r="M353" s="165">
        <v>398</v>
      </c>
      <c r="N353" s="166">
        <v>400</v>
      </c>
      <c r="O353" s="165">
        <v>398</v>
      </c>
      <c r="P353" s="167"/>
    </row>
    <row r="354" spans="1:16">
      <c r="A354" s="85">
        <v>4623</v>
      </c>
      <c r="B354" s="90"/>
      <c r="C354" s="79"/>
      <c r="D354" s="94">
        <v>1</v>
      </c>
      <c r="E354" s="94">
        <v>46</v>
      </c>
      <c r="F354" s="94">
        <v>43</v>
      </c>
      <c r="G354" s="94">
        <v>41</v>
      </c>
      <c r="H354" s="94"/>
      <c r="I354" s="87"/>
      <c r="J354" s="87"/>
      <c r="K354" s="87"/>
      <c r="L354" s="87"/>
      <c r="M354" s="87"/>
      <c r="N354" s="87"/>
      <c r="O354" s="87"/>
      <c r="P354" s="89">
        <v>42179</v>
      </c>
    </row>
    <row r="355" spans="1:16">
      <c r="A355" s="85"/>
      <c r="B355" s="85"/>
      <c r="C355" s="90"/>
      <c r="D355" s="84">
        <v>2</v>
      </c>
      <c r="E355" s="84">
        <v>3</v>
      </c>
      <c r="F355" s="84">
        <v>1</v>
      </c>
      <c r="G355" s="84">
        <v>0</v>
      </c>
      <c r="H355" s="84"/>
      <c r="I355" s="87"/>
      <c r="J355" s="91"/>
      <c r="K355" s="87"/>
      <c r="L355" s="91"/>
      <c r="M355" s="87"/>
      <c r="N355" s="91"/>
      <c r="O355" s="87"/>
      <c r="P355" s="89" t="s">
        <v>139</v>
      </c>
    </row>
    <row r="356" spans="1:16">
      <c r="A356" s="85"/>
      <c r="B356" s="85"/>
      <c r="C356" s="90"/>
      <c r="D356" s="84">
        <v>3</v>
      </c>
      <c r="E356" s="84">
        <v>16</v>
      </c>
      <c r="F356" s="84">
        <v>12</v>
      </c>
      <c r="G356" s="84">
        <v>12</v>
      </c>
      <c r="H356" s="88"/>
      <c r="I356" s="87"/>
      <c r="J356" s="91"/>
      <c r="K356" s="87"/>
      <c r="L356" s="91"/>
      <c r="M356" s="87"/>
      <c r="N356" s="91"/>
      <c r="O356" s="87"/>
      <c r="P356" s="89"/>
    </row>
    <row r="357" spans="1:16">
      <c r="A357" s="85"/>
      <c r="B357" s="85"/>
      <c r="C357" s="90"/>
      <c r="D357" s="84" t="s">
        <v>69</v>
      </c>
      <c r="E357" s="84" t="s">
        <v>69</v>
      </c>
      <c r="F357" s="84" t="s">
        <v>69</v>
      </c>
      <c r="G357" s="84" t="s">
        <v>69</v>
      </c>
      <c r="H357" s="88"/>
      <c r="I357" s="87"/>
      <c r="J357" s="91"/>
      <c r="K357" s="87"/>
      <c r="L357" s="91"/>
      <c r="M357" s="87"/>
      <c r="N357" s="91"/>
      <c r="O357" s="87"/>
      <c r="P357" s="89"/>
    </row>
    <row r="358" spans="1:16">
      <c r="A358" s="85"/>
      <c r="B358" s="85"/>
      <c r="C358" s="90"/>
      <c r="D358" s="84" t="s">
        <v>17</v>
      </c>
      <c r="E358" s="92">
        <f>SUM(E354:E357)</f>
        <v>65</v>
      </c>
      <c r="F358" s="92">
        <f>SUM(F354:F357)</f>
        <v>56</v>
      </c>
      <c r="G358" s="92">
        <f>SUM(G354:G357)</f>
        <v>53</v>
      </c>
      <c r="H358" s="88"/>
      <c r="I358" s="87"/>
      <c r="J358" s="91"/>
      <c r="K358" s="87"/>
      <c r="L358" s="91"/>
      <c r="M358" s="87"/>
      <c r="N358" s="91"/>
      <c r="O358" s="87"/>
      <c r="P358" s="93"/>
    </row>
    <row r="359" spans="1:16" ht="15.75" thickBot="1">
      <c r="A359" s="161"/>
      <c r="B359" s="162">
        <f t="shared" ref="B359" si="67">E359*100/C359</f>
        <v>25.085000000000001</v>
      </c>
      <c r="C359" s="163">
        <v>160</v>
      </c>
      <c r="D359" s="164" t="s">
        <v>100</v>
      </c>
      <c r="E359" s="324">
        <f>AVERAGE(J354:L359)*SUM(E358+F358+G358)/1000</f>
        <v>40.136000000000003</v>
      </c>
      <c r="F359" s="325"/>
      <c r="G359" s="326"/>
      <c r="H359" s="165"/>
      <c r="I359" s="165"/>
      <c r="J359" s="166">
        <v>230</v>
      </c>
      <c r="K359" s="165">
        <v>232</v>
      </c>
      <c r="L359" s="166">
        <v>230</v>
      </c>
      <c r="M359" s="165">
        <v>398</v>
      </c>
      <c r="N359" s="166">
        <v>400</v>
      </c>
      <c r="O359" s="165">
        <v>398</v>
      </c>
      <c r="P359" s="167"/>
    </row>
    <row r="360" spans="1:16">
      <c r="A360" s="85">
        <v>4628</v>
      </c>
      <c r="B360" s="90"/>
      <c r="C360" s="79"/>
      <c r="D360" s="94">
        <v>1</v>
      </c>
      <c r="E360" s="94">
        <v>80</v>
      </c>
      <c r="F360" s="94">
        <v>84</v>
      </c>
      <c r="G360" s="94">
        <v>84</v>
      </c>
      <c r="H360" s="94"/>
      <c r="I360" s="87"/>
      <c r="J360" s="87"/>
      <c r="K360" s="87"/>
      <c r="L360" s="87"/>
      <c r="M360" s="87"/>
      <c r="N360" s="87"/>
      <c r="O360" s="87"/>
      <c r="P360" s="89">
        <v>42179</v>
      </c>
    </row>
    <row r="361" spans="1:16">
      <c r="A361" s="85"/>
      <c r="B361" s="85"/>
      <c r="C361" s="90"/>
      <c r="D361" s="84">
        <v>2</v>
      </c>
      <c r="E361" s="84">
        <v>10</v>
      </c>
      <c r="F361" s="84">
        <v>12</v>
      </c>
      <c r="G361" s="84">
        <v>11</v>
      </c>
      <c r="H361" s="84"/>
      <c r="I361" s="87"/>
      <c r="J361" s="91"/>
      <c r="K361" s="87"/>
      <c r="L361" s="91"/>
      <c r="M361" s="87"/>
      <c r="N361" s="91"/>
      <c r="O361" s="87"/>
      <c r="P361" s="89" t="s">
        <v>106</v>
      </c>
    </row>
    <row r="362" spans="1:16">
      <c r="A362" s="85"/>
      <c r="B362" s="85"/>
      <c r="C362" s="90"/>
      <c r="D362" s="84">
        <v>3</v>
      </c>
      <c r="E362" s="84">
        <v>56</v>
      </c>
      <c r="F362" s="84">
        <v>59</v>
      </c>
      <c r="G362" s="84">
        <v>70</v>
      </c>
      <c r="H362" s="88"/>
      <c r="I362" s="87"/>
      <c r="J362" s="91"/>
      <c r="K362" s="87"/>
      <c r="L362" s="91"/>
      <c r="M362" s="87"/>
      <c r="N362" s="91"/>
      <c r="O362" s="87"/>
      <c r="P362" s="89"/>
    </row>
    <row r="363" spans="1:16">
      <c r="A363" s="85"/>
      <c r="B363" s="85"/>
      <c r="C363" s="90"/>
      <c r="D363" s="84">
        <v>4</v>
      </c>
      <c r="E363" s="84">
        <v>48</v>
      </c>
      <c r="F363" s="84">
        <v>58</v>
      </c>
      <c r="G363" s="84">
        <v>50</v>
      </c>
      <c r="H363" s="88"/>
      <c r="I363" s="87"/>
      <c r="J363" s="91"/>
      <c r="K363" s="87"/>
      <c r="L363" s="91"/>
      <c r="M363" s="87"/>
      <c r="N363" s="91"/>
      <c r="O363" s="87"/>
      <c r="P363" s="89"/>
    </row>
    <row r="364" spans="1:16">
      <c r="A364" s="85"/>
      <c r="B364" s="85"/>
      <c r="C364" s="90"/>
      <c r="D364" s="84" t="s">
        <v>17</v>
      </c>
      <c r="E364" s="92">
        <f>SUM(E360:E363)</f>
        <v>194</v>
      </c>
      <c r="F364" s="92">
        <f>SUM(F360:F363)</f>
        <v>213</v>
      </c>
      <c r="G364" s="92">
        <f>SUM(G360:G363)</f>
        <v>215</v>
      </c>
      <c r="H364" s="88"/>
      <c r="I364" s="87"/>
      <c r="J364" s="91"/>
      <c r="K364" s="87"/>
      <c r="L364" s="91"/>
      <c r="M364" s="87"/>
      <c r="N364" s="91"/>
      <c r="O364" s="87"/>
      <c r="P364" s="93"/>
    </row>
    <row r="365" spans="1:16" ht="15.75" thickBot="1">
      <c r="A365" s="161"/>
      <c r="B365" s="162">
        <f t="shared" ref="B365" si="68">E365*100/C365</f>
        <v>57.555733333333343</v>
      </c>
      <c r="C365" s="163">
        <v>250</v>
      </c>
      <c r="D365" s="164" t="s">
        <v>100</v>
      </c>
      <c r="E365" s="324">
        <f>AVERAGE(J360:L365)*SUM(E364+F364+G364)/1000</f>
        <v>143.88933333333335</v>
      </c>
      <c r="F365" s="325"/>
      <c r="G365" s="326"/>
      <c r="H365" s="165"/>
      <c r="I365" s="165"/>
      <c r="J365" s="166">
        <v>232</v>
      </c>
      <c r="K365" s="165">
        <v>230</v>
      </c>
      <c r="L365" s="166">
        <v>232</v>
      </c>
      <c r="M365" s="165">
        <v>404</v>
      </c>
      <c r="N365" s="166">
        <v>406</v>
      </c>
      <c r="O365" s="165">
        <v>404</v>
      </c>
      <c r="P365" s="167"/>
    </row>
    <row r="366" spans="1:16">
      <c r="A366" s="85">
        <v>4628</v>
      </c>
      <c r="B366" s="90"/>
      <c r="C366" s="79"/>
      <c r="D366" s="94">
        <v>1</v>
      </c>
      <c r="E366" s="94">
        <v>27</v>
      </c>
      <c r="F366" s="94">
        <v>24</v>
      </c>
      <c r="G366" s="94">
        <v>38</v>
      </c>
      <c r="H366" s="94"/>
      <c r="I366" s="87"/>
      <c r="J366" s="87"/>
      <c r="K366" s="87"/>
      <c r="L366" s="87"/>
      <c r="M366" s="87"/>
      <c r="N366" s="87"/>
      <c r="O366" s="87"/>
      <c r="P366" s="89">
        <v>42179</v>
      </c>
    </row>
    <row r="367" spans="1:16">
      <c r="A367" s="85"/>
      <c r="B367" s="85"/>
      <c r="C367" s="90"/>
      <c r="D367" s="84">
        <v>2</v>
      </c>
      <c r="E367" s="84">
        <v>0</v>
      </c>
      <c r="F367" s="84">
        <v>0</v>
      </c>
      <c r="G367" s="84">
        <v>0</v>
      </c>
      <c r="H367" s="84"/>
      <c r="I367" s="87"/>
      <c r="J367" s="91"/>
      <c r="K367" s="87"/>
      <c r="L367" s="91"/>
      <c r="M367" s="87"/>
      <c r="N367" s="91"/>
      <c r="O367" s="87"/>
      <c r="P367" s="89" t="s">
        <v>107</v>
      </c>
    </row>
    <row r="368" spans="1:16">
      <c r="A368" s="85"/>
      <c r="B368" s="85"/>
      <c r="C368" s="90"/>
      <c r="D368" s="84">
        <v>3</v>
      </c>
      <c r="E368" s="84">
        <v>75</v>
      </c>
      <c r="F368" s="84">
        <v>72</v>
      </c>
      <c r="G368" s="84">
        <v>90</v>
      </c>
      <c r="H368" s="88"/>
      <c r="I368" s="87"/>
      <c r="J368" s="91"/>
      <c r="K368" s="87"/>
      <c r="L368" s="91"/>
      <c r="M368" s="87"/>
      <c r="N368" s="91"/>
      <c r="O368" s="87"/>
      <c r="P368" s="89"/>
    </row>
    <row r="369" spans="1:16">
      <c r="A369" s="85"/>
      <c r="B369" s="85"/>
      <c r="C369" s="90"/>
      <c r="D369" s="84">
        <v>4</v>
      </c>
      <c r="E369" s="84">
        <v>26</v>
      </c>
      <c r="F369" s="84">
        <v>37</v>
      </c>
      <c r="G369" s="84">
        <v>23</v>
      </c>
      <c r="H369" s="88"/>
      <c r="I369" s="87"/>
      <c r="J369" s="91"/>
      <c r="K369" s="87"/>
      <c r="L369" s="91"/>
      <c r="M369" s="87"/>
      <c r="N369" s="91"/>
      <c r="O369" s="87"/>
      <c r="P369" s="89"/>
    </row>
    <row r="370" spans="1:16">
      <c r="A370" s="85"/>
      <c r="B370" s="85"/>
      <c r="C370" s="90"/>
      <c r="D370" s="84">
        <v>5</v>
      </c>
      <c r="E370" s="84">
        <v>20</v>
      </c>
      <c r="F370" s="84">
        <v>0</v>
      </c>
      <c r="G370" s="84">
        <v>0</v>
      </c>
      <c r="H370" s="88"/>
      <c r="I370" s="87"/>
      <c r="J370" s="91"/>
      <c r="K370" s="87"/>
      <c r="L370" s="91"/>
      <c r="M370" s="87"/>
      <c r="N370" s="91"/>
      <c r="O370" s="87"/>
      <c r="P370" s="89"/>
    </row>
    <row r="371" spans="1:16">
      <c r="A371" s="85"/>
      <c r="B371" s="85"/>
      <c r="C371" s="90"/>
      <c r="D371" s="84" t="s">
        <v>17</v>
      </c>
      <c r="E371" s="92">
        <f>SUM(E366:E370)</f>
        <v>148</v>
      </c>
      <c r="F371" s="92">
        <f>SUM(F366:F370)</f>
        <v>133</v>
      </c>
      <c r="G371" s="92">
        <f>SUM(G366:G370)</f>
        <v>151</v>
      </c>
      <c r="H371" s="88"/>
      <c r="I371" s="87"/>
      <c r="J371" s="91"/>
      <c r="K371" s="87"/>
      <c r="L371" s="91"/>
      <c r="M371" s="87"/>
      <c r="N371" s="91"/>
      <c r="O371" s="87"/>
      <c r="P371" s="93"/>
    </row>
    <row r="372" spans="1:16" ht="15.75" thickBot="1">
      <c r="A372" s="161"/>
      <c r="B372" s="162">
        <f t="shared" ref="B372" si="69">E372*100/C372</f>
        <v>39.974400000000003</v>
      </c>
      <c r="C372" s="163">
        <v>250</v>
      </c>
      <c r="D372" s="164" t="s">
        <v>100</v>
      </c>
      <c r="E372" s="324">
        <f>AVERAGE(J366:L372)*SUM(E371+F371+G371)/1000</f>
        <v>99.936000000000007</v>
      </c>
      <c r="F372" s="325"/>
      <c r="G372" s="326"/>
      <c r="H372" s="165"/>
      <c r="I372" s="165"/>
      <c r="J372" s="166">
        <v>232</v>
      </c>
      <c r="K372" s="165">
        <v>230</v>
      </c>
      <c r="L372" s="166">
        <v>232</v>
      </c>
      <c r="M372" s="165">
        <v>404</v>
      </c>
      <c r="N372" s="166">
        <v>406</v>
      </c>
      <c r="O372" s="165">
        <v>404</v>
      </c>
      <c r="P372" s="167"/>
    </row>
    <row r="373" spans="1:16">
      <c r="A373" s="85">
        <v>4625</v>
      </c>
      <c r="B373" s="90"/>
      <c r="C373" s="79"/>
      <c r="D373" s="94">
        <v>1</v>
      </c>
      <c r="E373" s="94">
        <v>94</v>
      </c>
      <c r="F373" s="94">
        <v>82</v>
      </c>
      <c r="G373" s="94">
        <v>94</v>
      </c>
      <c r="H373" s="94"/>
      <c r="I373" s="87"/>
      <c r="J373" s="87"/>
      <c r="K373" s="87"/>
      <c r="L373" s="87"/>
      <c r="M373" s="87"/>
      <c r="N373" s="87"/>
      <c r="O373" s="87"/>
      <c r="P373" s="89">
        <v>42179</v>
      </c>
    </row>
    <row r="374" spans="1:16">
      <c r="A374" s="85"/>
      <c r="B374" s="85"/>
      <c r="C374" s="90"/>
      <c r="D374" s="84">
        <v>2</v>
      </c>
      <c r="E374" s="84">
        <v>152</v>
      </c>
      <c r="F374" s="84">
        <v>160</v>
      </c>
      <c r="G374" s="84">
        <v>143</v>
      </c>
      <c r="H374" s="84"/>
      <c r="I374" s="87"/>
      <c r="J374" s="91"/>
      <c r="K374" s="87"/>
      <c r="L374" s="91"/>
      <c r="M374" s="87"/>
      <c r="N374" s="91"/>
      <c r="O374" s="87"/>
      <c r="P374" s="95" t="s">
        <v>140</v>
      </c>
    </row>
    <row r="375" spans="1:16">
      <c r="A375" s="85"/>
      <c r="B375" s="85"/>
      <c r="C375" s="90"/>
      <c r="D375" s="84">
        <v>3</v>
      </c>
      <c r="E375" s="84">
        <v>82</v>
      </c>
      <c r="F375" s="84">
        <v>65</v>
      </c>
      <c r="G375" s="84">
        <v>69</v>
      </c>
      <c r="H375" s="88"/>
      <c r="I375" s="87"/>
      <c r="J375" s="91"/>
      <c r="K375" s="87"/>
      <c r="L375" s="91"/>
      <c r="M375" s="87"/>
      <c r="N375" s="91"/>
      <c r="O375" s="87"/>
      <c r="P375" s="89"/>
    </row>
    <row r="376" spans="1:16">
      <c r="A376" s="85"/>
      <c r="B376" s="85"/>
      <c r="C376" s="90"/>
      <c r="D376" s="84" t="s">
        <v>17</v>
      </c>
      <c r="E376" s="92">
        <f>SUM(E373:E375)</f>
        <v>328</v>
      </c>
      <c r="F376" s="92">
        <f>SUM(F373:F375)</f>
        <v>307</v>
      </c>
      <c r="G376" s="92">
        <f>SUM(G373:G375)</f>
        <v>306</v>
      </c>
      <c r="H376" s="88"/>
      <c r="I376" s="87"/>
      <c r="J376" s="91"/>
      <c r="K376" s="87"/>
      <c r="L376" s="91"/>
      <c r="M376" s="87"/>
      <c r="N376" s="91"/>
      <c r="O376" s="87"/>
      <c r="P376" s="93"/>
    </row>
    <row r="377" spans="1:16" ht="15.75" thickBot="1">
      <c r="A377" s="161"/>
      <c r="B377" s="162">
        <f t="shared" ref="B377" si="70">E377*100/C377</f>
        <v>55.67583333333333</v>
      </c>
      <c r="C377" s="163">
        <v>400</v>
      </c>
      <c r="D377" s="164" t="s">
        <v>100</v>
      </c>
      <c r="E377" s="324">
        <f>AVERAGE(J373:L377)*SUM(E376+F376+G376)/1000</f>
        <v>222.70333333333332</v>
      </c>
      <c r="F377" s="325"/>
      <c r="G377" s="326"/>
      <c r="H377" s="165"/>
      <c r="I377" s="165"/>
      <c r="J377" s="166">
        <v>234</v>
      </c>
      <c r="K377" s="165">
        <v>238</v>
      </c>
      <c r="L377" s="166">
        <v>238</v>
      </c>
      <c r="M377" s="165">
        <v>408</v>
      </c>
      <c r="N377" s="166">
        <v>406</v>
      </c>
      <c r="O377" s="165">
        <v>408</v>
      </c>
      <c r="P377" s="167"/>
    </row>
    <row r="378" spans="1:16">
      <c r="A378" s="85">
        <v>4625</v>
      </c>
      <c r="B378" s="90"/>
      <c r="C378" s="79"/>
      <c r="D378" s="94">
        <v>1</v>
      </c>
      <c r="E378" s="94">
        <v>36</v>
      </c>
      <c r="F378" s="94">
        <v>27</v>
      </c>
      <c r="G378" s="94">
        <v>22</v>
      </c>
      <c r="H378" s="94"/>
      <c r="I378" s="87"/>
      <c r="J378" s="87"/>
      <c r="K378" s="87"/>
      <c r="L378" s="87"/>
      <c r="M378" s="87"/>
      <c r="N378" s="87"/>
      <c r="O378" s="87"/>
      <c r="P378" s="89">
        <v>42179</v>
      </c>
    </row>
    <row r="379" spans="1:16">
      <c r="A379" s="85"/>
      <c r="B379" s="85"/>
      <c r="C379" s="90"/>
      <c r="D379" s="84">
        <v>2</v>
      </c>
      <c r="E379" s="84">
        <v>174</v>
      </c>
      <c r="F379" s="84">
        <v>216</v>
      </c>
      <c r="G379" s="84">
        <v>183</v>
      </c>
      <c r="H379" s="84"/>
      <c r="I379" s="87"/>
      <c r="J379" s="91"/>
      <c r="K379" s="87"/>
      <c r="L379" s="91"/>
      <c r="M379" s="87"/>
      <c r="N379" s="91"/>
      <c r="O379" s="87"/>
      <c r="P379" s="95" t="s">
        <v>141</v>
      </c>
    </row>
    <row r="380" spans="1:16">
      <c r="A380" s="85"/>
      <c r="B380" s="85"/>
      <c r="C380" s="90"/>
      <c r="D380" s="84">
        <v>3</v>
      </c>
      <c r="E380" s="84">
        <v>58</v>
      </c>
      <c r="F380" s="84">
        <v>53</v>
      </c>
      <c r="G380" s="84">
        <v>62</v>
      </c>
      <c r="H380" s="88"/>
      <c r="I380" s="87"/>
      <c r="J380" s="91"/>
      <c r="K380" s="87"/>
      <c r="L380" s="91"/>
      <c r="M380" s="87"/>
      <c r="N380" s="91"/>
      <c r="O380" s="87"/>
      <c r="P380" s="89"/>
    </row>
    <row r="381" spans="1:16">
      <c r="A381" s="85"/>
      <c r="B381" s="85"/>
      <c r="C381" s="90"/>
      <c r="D381" s="84">
        <v>4</v>
      </c>
      <c r="E381" s="84">
        <v>30</v>
      </c>
      <c r="F381" s="84">
        <v>0</v>
      </c>
      <c r="G381" s="84">
        <v>11</v>
      </c>
      <c r="H381" s="88"/>
      <c r="I381" s="87"/>
      <c r="J381" s="91"/>
      <c r="K381" s="87"/>
      <c r="L381" s="91"/>
      <c r="M381" s="87"/>
      <c r="N381" s="91"/>
      <c r="O381" s="87"/>
      <c r="P381" s="89"/>
    </row>
    <row r="382" spans="1:16">
      <c r="A382" s="85"/>
      <c r="B382" s="85"/>
      <c r="C382" s="90"/>
      <c r="D382" s="84" t="s">
        <v>17</v>
      </c>
      <c r="E382" s="92">
        <f>SUM(E378:E381)</f>
        <v>298</v>
      </c>
      <c r="F382" s="92">
        <f>SUM(F378:F381)</f>
        <v>296</v>
      </c>
      <c r="G382" s="92">
        <f>SUM(G378:G381)</f>
        <v>278</v>
      </c>
      <c r="H382" s="88"/>
      <c r="I382" s="87"/>
      <c r="J382" s="91"/>
      <c r="K382" s="87"/>
      <c r="L382" s="91"/>
      <c r="M382" s="87"/>
      <c r="N382" s="91"/>
      <c r="O382" s="87"/>
      <c r="P382" s="93"/>
    </row>
    <row r="383" spans="1:16" ht="15.75" thickBot="1">
      <c r="A383" s="161"/>
      <c r="B383" s="162">
        <f t="shared" ref="B383" si="71">E383*100/C383</f>
        <v>49.558666666666674</v>
      </c>
      <c r="C383" s="163">
        <v>400</v>
      </c>
      <c r="D383" s="164" t="s">
        <v>100</v>
      </c>
      <c r="E383" s="324">
        <f>AVERAGE(J378:L383)*SUM(E382+F382+G382)/1000</f>
        <v>198.2346666666667</v>
      </c>
      <c r="F383" s="325"/>
      <c r="G383" s="326"/>
      <c r="H383" s="165"/>
      <c r="I383" s="165"/>
      <c r="J383" s="166">
        <v>228</v>
      </c>
      <c r="K383" s="165">
        <v>226</v>
      </c>
      <c r="L383" s="166">
        <v>228</v>
      </c>
      <c r="M383" s="165">
        <v>400</v>
      </c>
      <c r="N383" s="166">
        <v>401</v>
      </c>
      <c r="O383" s="165">
        <v>400</v>
      </c>
      <c r="P383" s="167"/>
    </row>
    <row r="384" spans="1:16">
      <c r="A384" s="85">
        <v>4678</v>
      </c>
      <c r="B384" s="90"/>
      <c r="C384" s="79"/>
      <c r="D384" s="94">
        <v>1</v>
      </c>
      <c r="E384" s="94">
        <v>101</v>
      </c>
      <c r="F384" s="94">
        <v>82</v>
      </c>
      <c r="G384" s="94">
        <v>118</v>
      </c>
      <c r="H384" s="94"/>
      <c r="I384" s="87"/>
      <c r="J384" s="87"/>
      <c r="K384" s="87"/>
      <c r="L384" s="87"/>
      <c r="M384" s="87"/>
      <c r="N384" s="87"/>
      <c r="O384" s="87"/>
      <c r="P384" s="89">
        <v>42179</v>
      </c>
    </row>
    <row r="385" spans="1:16">
      <c r="A385" s="85"/>
      <c r="B385" s="85"/>
      <c r="C385" s="90"/>
      <c r="D385" s="84"/>
      <c r="E385" s="84"/>
      <c r="F385" s="84"/>
      <c r="G385" s="84"/>
      <c r="H385" s="84"/>
      <c r="I385" s="87"/>
      <c r="J385" s="91"/>
      <c r="K385" s="87"/>
      <c r="L385" s="91"/>
      <c r="M385" s="87"/>
      <c r="N385" s="91"/>
      <c r="O385" s="87"/>
      <c r="P385" s="95" t="s">
        <v>142</v>
      </c>
    </row>
    <row r="386" spans="1:16">
      <c r="A386" s="85"/>
      <c r="B386" s="85"/>
      <c r="C386" s="90"/>
      <c r="D386" s="84" t="s">
        <v>69</v>
      </c>
      <c r="E386" s="84" t="s">
        <v>69</v>
      </c>
      <c r="F386" s="84" t="s">
        <v>69</v>
      </c>
      <c r="G386" s="84" t="s">
        <v>69</v>
      </c>
      <c r="H386" s="88"/>
      <c r="I386" s="87"/>
      <c r="J386" s="91"/>
      <c r="K386" s="87"/>
      <c r="L386" s="91"/>
      <c r="M386" s="87"/>
      <c r="N386" s="91"/>
      <c r="O386" s="87"/>
      <c r="P386" s="89"/>
    </row>
    <row r="387" spans="1:16">
      <c r="A387" s="85"/>
      <c r="B387" s="85"/>
      <c r="C387" s="90"/>
      <c r="D387" s="84" t="s">
        <v>17</v>
      </c>
      <c r="E387" s="92">
        <f>SUM(E384:E386)</f>
        <v>101</v>
      </c>
      <c r="F387" s="92">
        <f>SUM(F384:F386)</f>
        <v>82</v>
      </c>
      <c r="G387" s="92">
        <f>SUM(G384:G386)</f>
        <v>118</v>
      </c>
      <c r="H387" s="88"/>
      <c r="I387" s="87"/>
      <c r="J387" s="91"/>
      <c r="K387" s="87"/>
      <c r="L387" s="91"/>
      <c r="M387" s="87"/>
      <c r="N387" s="91"/>
      <c r="O387" s="87"/>
      <c r="P387" s="93"/>
    </row>
    <row r="388" spans="1:16" ht="15.75" thickBot="1">
      <c r="A388" s="161"/>
      <c r="B388" s="162">
        <f t="shared" ref="B388" si="72">E388*100/C388</f>
        <v>26.568266666666666</v>
      </c>
      <c r="C388" s="163">
        <v>250</v>
      </c>
      <c r="D388" s="164" t="s">
        <v>100</v>
      </c>
      <c r="E388" s="324">
        <f>AVERAGE(J384:L388)*SUM(E387+F387+G387)/1000</f>
        <v>66.420666666666662</v>
      </c>
      <c r="F388" s="325"/>
      <c r="G388" s="326"/>
      <c r="H388" s="165"/>
      <c r="I388" s="165"/>
      <c r="J388" s="166">
        <v>220</v>
      </c>
      <c r="K388" s="165">
        <v>222</v>
      </c>
      <c r="L388" s="166">
        <v>220</v>
      </c>
      <c r="M388" s="165">
        <v>381</v>
      </c>
      <c r="N388" s="166">
        <v>383</v>
      </c>
      <c r="O388" s="165">
        <v>381</v>
      </c>
      <c r="P388" s="167"/>
    </row>
    <row r="389" spans="1:16">
      <c r="A389" s="85">
        <v>4678</v>
      </c>
      <c r="B389" s="90"/>
      <c r="C389" s="79"/>
      <c r="D389" s="94">
        <v>1</v>
      </c>
      <c r="E389" s="94">
        <v>55</v>
      </c>
      <c r="F389" s="94">
        <v>53</v>
      </c>
      <c r="G389" s="94">
        <v>52</v>
      </c>
      <c r="H389" s="94"/>
      <c r="I389" s="87"/>
      <c r="J389" s="87"/>
      <c r="K389" s="87"/>
      <c r="L389" s="87"/>
      <c r="M389" s="87"/>
      <c r="N389" s="87"/>
      <c r="O389" s="87"/>
      <c r="P389" s="89">
        <v>42179</v>
      </c>
    </row>
    <row r="390" spans="1:16">
      <c r="A390" s="85"/>
      <c r="B390" s="85"/>
      <c r="C390" s="90"/>
      <c r="D390" s="84" t="s">
        <v>69</v>
      </c>
      <c r="E390" s="84" t="s">
        <v>69</v>
      </c>
      <c r="F390" s="84" t="s">
        <v>69</v>
      </c>
      <c r="G390" s="84" t="s">
        <v>69</v>
      </c>
      <c r="H390" s="84"/>
      <c r="I390" s="87"/>
      <c r="J390" s="91"/>
      <c r="K390" s="87"/>
      <c r="L390" s="91"/>
      <c r="M390" s="87"/>
      <c r="N390" s="91"/>
      <c r="O390" s="87"/>
      <c r="P390" s="89" t="s">
        <v>143</v>
      </c>
    </row>
    <row r="391" spans="1:16">
      <c r="A391" s="85"/>
      <c r="B391" s="85"/>
      <c r="C391" s="90"/>
      <c r="D391" s="84" t="s">
        <v>69</v>
      </c>
      <c r="E391" s="84" t="s">
        <v>69</v>
      </c>
      <c r="F391" s="84" t="s">
        <v>69</v>
      </c>
      <c r="G391" s="84" t="s">
        <v>69</v>
      </c>
      <c r="H391" s="88"/>
      <c r="I391" s="87"/>
      <c r="J391" s="91"/>
      <c r="K391" s="87"/>
      <c r="L391" s="91"/>
      <c r="M391" s="87"/>
      <c r="N391" s="91"/>
      <c r="O391" s="87"/>
      <c r="P391" s="89"/>
    </row>
    <row r="392" spans="1:16">
      <c r="A392" s="85"/>
      <c r="B392" s="85"/>
      <c r="C392" s="90"/>
      <c r="D392" s="84" t="s">
        <v>17</v>
      </c>
      <c r="E392" s="92">
        <f>SUM(E389:E391)</f>
        <v>55</v>
      </c>
      <c r="F392" s="92">
        <f>SUM(F389:F391)</f>
        <v>53</v>
      </c>
      <c r="G392" s="92">
        <f>SUM(G389:G391)</f>
        <v>52</v>
      </c>
      <c r="H392" s="88"/>
      <c r="I392" s="87"/>
      <c r="J392" s="91"/>
      <c r="K392" s="87"/>
      <c r="L392" s="91"/>
      <c r="M392" s="87"/>
      <c r="N392" s="91"/>
      <c r="O392" s="87"/>
      <c r="P392" s="89"/>
    </row>
    <row r="393" spans="1:16" ht="15.75" thickBot="1">
      <c r="A393" s="161"/>
      <c r="B393" s="162">
        <f t="shared" ref="B393" si="73">E393*100/C393</f>
        <v>14.634666666666666</v>
      </c>
      <c r="C393" s="163">
        <v>250</v>
      </c>
      <c r="D393" s="164" t="s">
        <v>100</v>
      </c>
      <c r="E393" s="324">
        <f>AVERAGE(J389:L393)*SUM(E392+F392+G392)/1000</f>
        <v>36.586666666666666</v>
      </c>
      <c r="F393" s="325"/>
      <c r="G393" s="326"/>
      <c r="H393" s="165"/>
      <c r="I393" s="165"/>
      <c r="J393" s="166">
        <v>228</v>
      </c>
      <c r="K393" s="165">
        <v>230</v>
      </c>
      <c r="L393" s="166">
        <v>228</v>
      </c>
      <c r="M393" s="165">
        <v>402</v>
      </c>
      <c r="N393" s="166">
        <v>404</v>
      </c>
      <c r="O393" s="165">
        <v>402</v>
      </c>
      <c r="P393" s="163"/>
    </row>
    <row r="394" spans="1:16">
      <c r="A394" s="85">
        <v>4677</v>
      </c>
      <c r="B394" s="90"/>
      <c r="C394" s="79"/>
      <c r="D394" s="94">
        <v>1</v>
      </c>
      <c r="E394" s="94">
        <v>71</v>
      </c>
      <c r="F394" s="94">
        <v>50</v>
      </c>
      <c r="G394" s="94">
        <v>58</v>
      </c>
      <c r="H394" s="94"/>
      <c r="I394" s="87"/>
      <c r="J394" s="87"/>
      <c r="K394" s="87"/>
      <c r="L394" s="87"/>
      <c r="M394" s="87"/>
      <c r="N394" s="87"/>
      <c r="O394" s="87"/>
      <c r="P394" s="89">
        <v>42179</v>
      </c>
    </row>
    <row r="395" spans="1:16">
      <c r="A395" s="85"/>
      <c r="B395" s="85"/>
      <c r="C395" s="90"/>
      <c r="D395" s="84">
        <v>2</v>
      </c>
      <c r="E395" s="84">
        <v>53</v>
      </c>
      <c r="F395" s="84">
        <v>57</v>
      </c>
      <c r="G395" s="84">
        <v>53</v>
      </c>
      <c r="H395" s="84"/>
      <c r="I395" s="87"/>
      <c r="J395" s="91"/>
      <c r="K395" s="87"/>
      <c r="L395" s="91"/>
      <c r="M395" s="87"/>
      <c r="N395" s="91"/>
      <c r="O395" s="87"/>
      <c r="P395" s="95" t="s">
        <v>112</v>
      </c>
    </row>
    <row r="396" spans="1:16">
      <c r="A396" s="85"/>
      <c r="B396" s="85"/>
      <c r="C396" s="90"/>
      <c r="D396" s="84" t="s">
        <v>69</v>
      </c>
      <c r="E396" s="84" t="s">
        <v>69</v>
      </c>
      <c r="F396" s="84" t="s">
        <v>69</v>
      </c>
      <c r="G396" s="84" t="s">
        <v>69</v>
      </c>
      <c r="H396" s="88"/>
      <c r="I396" s="87"/>
      <c r="J396" s="91"/>
      <c r="K396" s="87"/>
      <c r="L396" s="91"/>
      <c r="M396" s="87"/>
      <c r="N396" s="91"/>
      <c r="O396" s="87"/>
      <c r="P396" s="89"/>
    </row>
    <row r="397" spans="1:16">
      <c r="A397" s="85"/>
      <c r="B397" s="85"/>
      <c r="C397" s="90"/>
      <c r="D397" s="84" t="s">
        <v>17</v>
      </c>
      <c r="E397" s="92">
        <f>SUM(E394:E396)</f>
        <v>124</v>
      </c>
      <c r="F397" s="92">
        <f>SUM(F394:F396)</f>
        <v>107</v>
      </c>
      <c r="G397" s="92">
        <f>SUM(G394:G396)</f>
        <v>111</v>
      </c>
      <c r="H397" s="88"/>
      <c r="I397" s="87"/>
      <c r="J397" s="91"/>
      <c r="K397" s="87"/>
      <c r="L397" s="91"/>
      <c r="M397" s="87"/>
      <c r="N397" s="91"/>
      <c r="O397" s="87"/>
      <c r="P397" s="93"/>
    </row>
    <row r="398" spans="1:16" ht="15.75" thickBot="1">
      <c r="A398" s="161"/>
      <c r="B398" s="162">
        <f t="shared" ref="B398" si="74">E398*100/C398</f>
        <v>50.160000000000004</v>
      </c>
      <c r="C398" s="163">
        <v>160</v>
      </c>
      <c r="D398" s="164" t="s">
        <v>100</v>
      </c>
      <c r="E398" s="324">
        <f>AVERAGE(J394:L398)*SUM(E397+F397+G397)/1000</f>
        <v>80.256</v>
      </c>
      <c r="F398" s="325"/>
      <c r="G398" s="326"/>
      <c r="H398" s="165"/>
      <c r="I398" s="165"/>
      <c r="J398" s="166">
        <v>234</v>
      </c>
      <c r="K398" s="165">
        <v>235</v>
      </c>
      <c r="L398" s="166">
        <v>235</v>
      </c>
      <c r="M398" s="165">
        <v>402</v>
      </c>
      <c r="N398" s="166">
        <v>402</v>
      </c>
      <c r="O398" s="165">
        <v>402</v>
      </c>
      <c r="P398" s="167"/>
    </row>
    <row r="399" spans="1:16">
      <c r="A399" s="85">
        <v>4677</v>
      </c>
      <c r="B399" s="90"/>
      <c r="C399" s="79"/>
      <c r="D399" s="94">
        <v>1</v>
      </c>
      <c r="E399" s="94">
        <v>98</v>
      </c>
      <c r="F399" s="94">
        <v>94</v>
      </c>
      <c r="G399" s="94">
        <v>112</v>
      </c>
      <c r="H399" s="94"/>
      <c r="I399" s="87"/>
      <c r="J399" s="87"/>
      <c r="K399" s="87"/>
      <c r="L399" s="87"/>
      <c r="M399" s="87"/>
      <c r="N399" s="87"/>
      <c r="O399" s="87"/>
      <c r="P399" s="89">
        <v>42179</v>
      </c>
    </row>
    <row r="400" spans="1:16">
      <c r="A400" s="85"/>
      <c r="B400" s="85"/>
      <c r="C400" s="90"/>
      <c r="D400" s="84">
        <v>2</v>
      </c>
      <c r="E400" s="84">
        <v>52</v>
      </c>
      <c r="F400" s="84">
        <v>51</v>
      </c>
      <c r="G400" s="84">
        <v>59</v>
      </c>
      <c r="H400" s="84"/>
      <c r="I400" s="87"/>
      <c r="J400" s="91"/>
      <c r="K400" s="87"/>
      <c r="L400" s="91"/>
      <c r="M400" s="87"/>
      <c r="N400" s="91"/>
      <c r="O400" s="87"/>
      <c r="P400" s="95" t="s">
        <v>113</v>
      </c>
    </row>
    <row r="401" spans="1:16">
      <c r="A401" s="85"/>
      <c r="B401" s="85"/>
      <c r="C401" s="90"/>
      <c r="D401" s="84">
        <v>3</v>
      </c>
      <c r="E401" s="84">
        <v>9</v>
      </c>
      <c r="F401" s="84">
        <v>13</v>
      </c>
      <c r="G401" s="84">
        <v>11</v>
      </c>
      <c r="H401" s="88"/>
      <c r="I401" s="87"/>
      <c r="J401" s="91"/>
      <c r="K401" s="87"/>
      <c r="L401" s="91"/>
      <c r="M401" s="87"/>
      <c r="N401" s="91"/>
      <c r="O401" s="87"/>
      <c r="P401" s="89"/>
    </row>
    <row r="402" spans="1:16">
      <c r="A402" s="85"/>
      <c r="B402" s="85"/>
      <c r="C402" s="90"/>
      <c r="D402" s="84" t="s">
        <v>17</v>
      </c>
      <c r="E402" s="92">
        <f>SUM(E399:E401)</f>
        <v>159</v>
      </c>
      <c r="F402" s="92">
        <f>SUM(F399:F401)</f>
        <v>158</v>
      </c>
      <c r="G402" s="92">
        <f>SUM(G399:G401)</f>
        <v>182</v>
      </c>
      <c r="H402" s="88"/>
      <c r="I402" s="87"/>
      <c r="J402" s="91"/>
      <c r="K402" s="87"/>
      <c r="L402" s="91"/>
      <c r="M402" s="87"/>
      <c r="N402" s="91"/>
      <c r="O402" s="87"/>
      <c r="P402" s="89"/>
    </row>
    <row r="403" spans="1:16" ht="15.75" thickBot="1">
      <c r="A403" s="161"/>
      <c r="B403" s="162">
        <f t="shared" ref="B403" si="75">E403*100/C403</f>
        <v>71.835208333333327</v>
      </c>
      <c r="C403" s="163">
        <v>160</v>
      </c>
      <c r="D403" s="164" t="s">
        <v>100</v>
      </c>
      <c r="E403" s="324">
        <f>AVERAGE(J399:L403)*SUM(E402+F402+G402)/1000</f>
        <v>114.93633333333334</v>
      </c>
      <c r="F403" s="325"/>
      <c r="G403" s="326"/>
      <c r="H403" s="165"/>
      <c r="I403" s="165"/>
      <c r="J403" s="166">
        <v>230</v>
      </c>
      <c r="K403" s="165">
        <v>231</v>
      </c>
      <c r="L403" s="166">
        <v>230</v>
      </c>
      <c r="M403" s="165">
        <v>400</v>
      </c>
      <c r="N403" s="166">
        <v>400</v>
      </c>
      <c r="O403" s="165">
        <v>400</v>
      </c>
      <c r="P403" s="172"/>
    </row>
    <row r="404" spans="1:16">
      <c r="A404" s="85">
        <v>4604</v>
      </c>
      <c r="B404" s="90"/>
      <c r="C404" s="79"/>
      <c r="D404" s="94">
        <v>1</v>
      </c>
      <c r="E404" s="94">
        <v>39</v>
      </c>
      <c r="F404" s="94">
        <v>36</v>
      </c>
      <c r="G404" s="94">
        <v>41</v>
      </c>
      <c r="H404" s="94"/>
      <c r="I404" s="87"/>
      <c r="J404" s="87"/>
      <c r="K404" s="87"/>
      <c r="L404" s="87"/>
      <c r="M404" s="87"/>
      <c r="N404" s="87"/>
      <c r="O404" s="87"/>
      <c r="P404" s="89">
        <v>42179</v>
      </c>
    </row>
    <row r="405" spans="1:16">
      <c r="A405" s="85"/>
      <c r="B405" s="85"/>
      <c r="C405" s="90"/>
      <c r="D405" s="84">
        <v>2</v>
      </c>
      <c r="E405" s="84">
        <v>21</v>
      </c>
      <c r="F405" s="84">
        <v>23</v>
      </c>
      <c r="G405" s="84">
        <v>27</v>
      </c>
      <c r="H405" s="84"/>
      <c r="I405" s="87"/>
      <c r="J405" s="91"/>
      <c r="K405" s="87"/>
      <c r="L405" s="91"/>
      <c r="M405" s="87"/>
      <c r="N405" s="91"/>
      <c r="O405" s="87"/>
      <c r="P405" s="95" t="s">
        <v>114</v>
      </c>
    </row>
    <row r="406" spans="1:16">
      <c r="A406" s="85"/>
      <c r="B406" s="85"/>
      <c r="C406" s="90"/>
      <c r="D406" s="84">
        <v>4</v>
      </c>
      <c r="E406" s="84">
        <v>41</v>
      </c>
      <c r="F406" s="84">
        <v>45</v>
      </c>
      <c r="G406" s="84">
        <v>50</v>
      </c>
      <c r="H406" s="88"/>
      <c r="I406" s="87"/>
      <c r="J406" s="91"/>
      <c r="K406" s="87"/>
      <c r="L406" s="91"/>
      <c r="M406" s="87"/>
      <c r="N406" s="91"/>
      <c r="O406" s="87"/>
      <c r="P406" s="89"/>
    </row>
    <row r="407" spans="1:16">
      <c r="A407" s="85"/>
      <c r="B407" s="85"/>
      <c r="C407" s="90"/>
      <c r="D407" s="84" t="s">
        <v>17</v>
      </c>
      <c r="E407" s="92">
        <f>SUM(E404:E406)</f>
        <v>101</v>
      </c>
      <c r="F407" s="92">
        <f>SUM(F404:F406)</f>
        <v>104</v>
      </c>
      <c r="G407" s="92">
        <f>SUM(G404:G406)</f>
        <v>118</v>
      </c>
      <c r="H407" s="88"/>
      <c r="I407" s="87"/>
      <c r="J407" s="91"/>
      <c r="K407" s="87"/>
      <c r="L407" s="91"/>
      <c r="M407" s="87"/>
      <c r="N407" s="91"/>
      <c r="O407" s="87"/>
      <c r="P407" s="93"/>
    </row>
    <row r="408" spans="1:16" ht="15.75" thickBot="1">
      <c r="A408" s="161"/>
      <c r="B408" s="162">
        <f t="shared" ref="B408" si="76">E408*100/C408</f>
        <v>48.584583333333327</v>
      </c>
      <c r="C408" s="163">
        <v>160</v>
      </c>
      <c r="D408" s="164" t="s">
        <v>100</v>
      </c>
      <c r="E408" s="324">
        <f>AVERAGE(J404:L408)*SUM(E407+F407+G407)/1000</f>
        <v>77.73533333333333</v>
      </c>
      <c r="F408" s="325"/>
      <c r="G408" s="326"/>
      <c r="H408" s="165"/>
      <c r="I408" s="165"/>
      <c r="J408" s="166">
        <v>240</v>
      </c>
      <c r="K408" s="165">
        <v>242</v>
      </c>
      <c r="L408" s="166">
        <v>240</v>
      </c>
      <c r="M408" s="165">
        <v>418</v>
      </c>
      <c r="N408" s="166">
        <v>420</v>
      </c>
      <c r="O408" s="165">
        <v>418</v>
      </c>
      <c r="P408" s="167"/>
    </row>
    <row r="409" spans="1:16">
      <c r="A409" s="85">
        <v>4604</v>
      </c>
      <c r="B409" s="90"/>
      <c r="C409" s="79"/>
      <c r="D409" s="94">
        <v>1</v>
      </c>
      <c r="E409" s="94">
        <v>67</v>
      </c>
      <c r="F409" s="94">
        <v>81</v>
      </c>
      <c r="G409" s="94">
        <v>57</v>
      </c>
      <c r="H409" s="94"/>
      <c r="I409" s="87"/>
      <c r="J409" s="87"/>
      <c r="K409" s="87"/>
      <c r="L409" s="87"/>
      <c r="M409" s="87"/>
      <c r="N409" s="87"/>
      <c r="O409" s="87"/>
      <c r="P409" s="89">
        <v>42179</v>
      </c>
    </row>
    <row r="410" spans="1:16">
      <c r="A410" s="85"/>
      <c r="B410" s="85"/>
      <c r="C410" s="90"/>
      <c r="D410" s="84">
        <v>2</v>
      </c>
      <c r="E410" s="84">
        <v>41</v>
      </c>
      <c r="F410" s="84">
        <v>42</v>
      </c>
      <c r="G410" s="84">
        <v>33</v>
      </c>
      <c r="H410" s="84"/>
      <c r="I410" s="87"/>
      <c r="J410" s="91"/>
      <c r="K410" s="87"/>
      <c r="L410" s="91"/>
      <c r="M410" s="87"/>
      <c r="N410" s="91"/>
      <c r="O410" s="87"/>
      <c r="P410" s="95" t="s">
        <v>115</v>
      </c>
    </row>
    <row r="411" spans="1:16">
      <c r="A411" s="85"/>
      <c r="B411" s="85"/>
      <c r="C411" s="90"/>
      <c r="D411" s="84">
        <v>4</v>
      </c>
      <c r="E411" s="84">
        <v>48</v>
      </c>
      <c r="F411" s="84">
        <v>42</v>
      </c>
      <c r="G411" s="84">
        <v>59</v>
      </c>
      <c r="H411" s="88"/>
      <c r="I411" s="87"/>
      <c r="J411" s="91"/>
      <c r="K411" s="87"/>
      <c r="L411" s="91"/>
      <c r="M411" s="87"/>
      <c r="N411" s="91"/>
      <c r="O411" s="87"/>
      <c r="P411" s="89"/>
    </row>
    <row r="412" spans="1:16">
      <c r="A412" s="85"/>
      <c r="B412" s="85"/>
      <c r="C412" s="90"/>
      <c r="D412" s="84">
        <v>3</v>
      </c>
      <c r="E412" s="84">
        <v>10</v>
      </c>
      <c r="F412" s="84">
        <v>10</v>
      </c>
      <c r="G412" s="84">
        <v>17</v>
      </c>
      <c r="H412" s="88"/>
      <c r="I412" s="87"/>
      <c r="J412" s="91"/>
      <c r="K412" s="87"/>
      <c r="L412" s="91"/>
      <c r="M412" s="87"/>
      <c r="N412" s="91"/>
      <c r="O412" s="87"/>
      <c r="P412" s="89"/>
    </row>
    <row r="413" spans="1:16">
      <c r="A413" s="85"/>
      <c r="B413" s="85"/>
      <c r="C413" s="90"/>
      <c r="D413" s="84" t="s">
        <v>17</v>
      </c>
      <c r="E413" s="92">
        <f>SUM(E409:E412)</f>
        <v>166</v>
      </c>
      <c r="F413" s="92">
        <f>SUM(F409:F412)</f>
        <v>175</v>
      </c>
      <c r="G413" s="92">
        <f>SUM(G409:G412)</f>
        <v>166</v>
      </c>
      <c r="H413" s="88"/>
      <c r="I413" s="87"/>
      <c r="J413" s="91"/>
      <c r="K413" s="87"/>
      <c r="L413" s="91"/>
      <c r="M413" s="87"/>
      <c r="N413" s="91"/>
      <c r="O413" s="87"/>
      <c r="P413" s="93"/>
    </row>
    <row r="414" spans="1:16" ht="15.75" thickBot="1">
      <c r="A414" s="161"/>
      <c r="B414" s="162">
        <f t="shared" ref="B414" si="77">E414*100/C414</f>
        <v>73.9375</v>
      </c>
      <c r="C414" s="163">
        <v>160</v>
      </c>
      <c r="D414" s="164" t="s">
        <v>100</v>
      </c>
      <c r="E414" s="324">
        <f>AVERAGE(J409:L414)*SUM(E413+F413+G413)/1000</f>
        <v>118.3</v>
      </c>
      <c r="F414" s="325"/>
      <c r="G414" s="326"/>
      <c r="H414" s="165"/>
      <c r="I414" s="165"/>
      <c r="J414" s="166">
        <v>233</v>
      </c>
      <c r="K414" s="165">
        <v>232</v>
      </c>
      <c r="L414" s="166">
        <v>235</v>
      </c>
      <c r="M414" s="165">
        <v>410</v>
      </c>
      <c r="N414" s="166">
        <v>412</v>
      </c>
      <c r="O414" s="165">
        <v>410</v>
      </c>
      <c r="P414" s="167"/>
    </row>
    <row r="415" spans="1:16">
      <c r="A415" s="85">
        <v>4601</v>
      </c>
      <c r="B415" s="90"/>
      <c r="C415" s="79"/>
      <c r="D415" s="94">
        <v>1</v>
      </c>
      <c r="E415" s="94">
        <v>15</v>
      </c>
      <c r="F415" s="94">
        <v>15</v>
      </c>
      <c r="G415" s="94">
        <v>13</v>
      </c>
      <c r="H415" s="94"/>
      <c r="I415" s="87"/>
      <c r="J415" s="87"/>
      <c r="K415" s="87"/>
      <c r="L415" s="87"/>
      <c r="M415" s="87"/>
      <c r="N415" s="87"/>
      <c r="O415" s="87"/>
      <c r="P415" s="89">
        <v>42179</v>
      </c>
    </row>
    <row r="416" spans="1:16">
      <c r="A416" s="85"/>
      <c r="B416" s="85"/>
      <c r="C416" s="90"/>
      <c r="D416" s="84" t="s">
        <v>69</v>
      </c>
      <c r="E416" s="84" t="s">
        <v>69</v>
      </c>
      <c r="F416" s="84" t="s">
        <v>69</v>
      </c>
      <c r="G416" s="84" t="s">
        <v>69</v>
      </c>
      <c r="H416" s="84"/>
      <c r="I416" s="87"/>
      <c r="J416" s="91"/>
      <c r="K416" s="87"/>
      <c r="L416" s="91"/>
      <c r="M416" s="87"/>
      <c r="N416" s="91"/>
      <c r="O416" s="87"/>
      <c r="P416" s="95" t="s">
        <v>116</v>
      </c>
    </row>
    <row r="417" spans="1:16">
      <c r="A417" s="85"/>
      <c r="B417" s="85"/>
      <c r="C417" s="90"/>
      <c r="D417" s="84" t="s">
        <v>69</v>
      </c>
      <c r="E417" s="84" t="s">
        <v>69</v>
      </c>
      <c r="F417" s="84" t="s">
        <v>69</v>
      </c>
      <c r="G417" s="84" t="s">
        <v>69</v>
      </c>
      <c r="H417" s="88"/>
      <c r="I417" s="87"/>
      <c r="J417" s="91"/>
      <c r="K417" s="87"/>
      <c r="L417" s="91"/>
      <c r="M417" s="87"/>
      <c r="N417" s="91"/>
      <c r="O417" s="87"/>
      <c r="P417" s="89"/>
    </row>
    <row r="418" spans="1:16">
      <c r="A418" s="85"/>
      <c r="B418" s="85"/>
      <c r="C418" s="90"/>
      <c r="D418" s="84" t="s">
        <v>17</v>
      </c>
      <c r="E418" s="92">
        <f>SUM(E415:E417)</f>
        <v>15</v>
      </c>
      <c r="F418" s="92">
        <f>SUM(F415:F417)</f>
        <v>15</v>
      </c>
      <c r="G418" s="92">
        <f>SUM(G415:G417)</f>
        <v>13</v>
      </c>
      <c r="H418" s="88"/>
      <c r="I418" s="87"/>
      <c r="J418" s="91"/>
      <c r="K418" s="87"/>
      <c r="L418" s="91"/>
      <c r="M418" s="87"/>
      <c r="N418" s="91"/>
      <c r="O418" s="87"/>
      <c r="P418" s="93"/>
    </row>
    <row r="419" spans="1:16" ht="15.75" thickBot="1">
      <c r="A419" s="161"/>
      <c r="B419" s="162">
        <f t="shared" ref="B419" si="78">E419*100/C419</f>
        <v>6.1812500000000004</v>
      </c>
      <c r="C419" s="163">
        <v>160</v>
      </c>
      <c r="D419" s="164" t="s">
        <v>100</v>
      </c>
      <c r="E419" s="176">
        <f>AVERAGE(J415:L419)*SUM(E418+F418+G418)/1000</f>
        <v>9.89</v>
      </c>
      <c r="F419" s="177"/>
      <c r="G419" s="178"/>
      <c r="H419" s="165"/>
      <c r="I419" s="165"/>
      <c r="J419" s="166">
        <v>230</v>
      </c>
      <c r="K419" s="165">
        <v>230</v>
      </c>
      <c r="L419" s="166">
        <v>230</v>
      </c>
      <c r="M419" s="165">
        <v>406</v>
      </c>
      <c r="N419" s="166">
        <v>406</v>
      </c>
      <c r="O419" s="165">
        <v>406</v>
      </c>
      <c r="P419" s="167"/>
    </row>
    <row r="420" spans="1:16">
      <c r="A420" s="85">
        <v>4601</v>
      </c>
      <c r="B420" s="90"/>
      <c r="C420" s="79"/>
      <c r="D420" s="94">
        <v>1</v>
      </c>
      <c r="E420" s="94">
        <v>27</v>
      </c>
      <c r="F420" s="94">
        <v>30</v>
      </c>
      <c r="G420" s="94">
        <v>24</v>
      </c>
      <c r="H420" s="94"/>
      <c r="I420" s="87"/>
      <c r="J420" s="87"/>
      <c r="K420" s="87"/>
      <c r="L420" s="87"/>
      <c r="M420" s="87"/>
      <c r="N420" s="87"/>
      <c r="O420" s="87"/>
      <c r="P420" s="89">
        <v>42179</v>
      </c>
    </row>
    <row r="421" spans="1:16">
      <c r="A421" s="85"/>
      <c r="B421" s="85"/>
      <c r="C421" s="90"/>
      <c r="D421" s="84">
        <v>2</v>
      </c>
      <c r="E421" s="84">
        <v>0</v>
      </c>
      <c r="F421" s="84">
        <v>0</v>
      </c>
      <c r="G421" s="84">
        <v>7</v>
      </c>
      <c r="H421" s="84"/>
      <c r="I421" s="87"/>
      <c r="J421" s="91"/>
      <c r="K421" s="87"/>
      <c r="L421" s="91"/>
      <c r="M421" s="87"/>
      <c r="N421" s="91"/>
      <c r="O421" s="87"/>
      <c r="P421" s="95" t="s">
        <v>117</v>
      </c>
    </row>
    <row r="422" spans="1:16">
      <c r="A422" s="85"/>
      <c r="B422" s="85"/>
      <c r="C422" s="90"/>
      <c r="D422" s="84" t="s">
        <v>69</v>
      </c>
      <c r="E422" s="84" t="s">
        <v>69</v>
      </c>
      <c r="F422" s="84" t="s">
        <v>69</v>
      </c>
      <c r="G422" s="84" t="s">
        <v>69</v>
      </c>
      <c r="H422" s="88"/>
      <c r="I422" s="87"/>
      <c r="J422" s="91"/>
      <c r="K422" s="87"/>
      <c r="L422" s="91"/>
      <c r="M422" s="87"/>
      <c r="N422" s="91"/>
      <c r="O422" s="87"/>
      <c r="P422" s="89"/>
    </row>
    <row r="423" spans="1:16">
      <c r="A423" s="85"/>
      <c r="B423" s="85"/>
      <c r="C423" s="90"/>
      <c r="D423" s="84" t="s">
        <v>17</v>
      </c>
      <c r="E423" s="92">
        <f>SUM(E420:E422)</f>
        <v>27</v>
      </c>
      <c r="F423" s="92">
        <f>SUM(F420:F422)</f>
        <v>30</v>
      </c>
      <c r="G423" s="92">
        <f>SUM(G420:G422)</f>
        <v>31</v>
      </c>
      <c r="H423" s="88"/>
      <c r="I423" s="87"/>
      <c r="J423" s="91"/>
      <c r="K423" s="87"/>
      <c r="L423" s="91"/>
      <c r="M423" s="87"/>
      <c r="N423" s="91"/>
      <c r="O423" s="87"/>
      <c r="P423" s="93"/>
    </row>
    <row r="424" spans="1:16" ht="15.75" thickBot="1">
      <c r="A424" s="161"/>
      <c r="B424" s="162">
        <f t="shared" ref="B424" si="79">E424*100/C424</f>
        <v>12.649999999999999</v>
      </c>
      <c r="C424" s="163">
        <v>160</v>
      </c>
      <c r="D424" s="164" t="s">
        <v>100</v>
      </c>
      <c r="E424" s="176">
        <f>AVERAGE(J420:L424)*SUM(E423+F423+G423)/1000</f>
        <v>20.239999999999998</v>
      </c>
      <c r="F424" s="170"/>
      <c r="G424" s="171"/>
      <c r="H424" s="165"/>
      <c r="I424" s="165"/>
      <c r="J424" s="166">
        <v>230</v>
      </c>
      <c r="K424" s="165">
        <v>230</v>
      </c>
      <c r="L424" s="166">
        <v>230</v>
      </c>
      <c r="M424" s="165">
        <v>406</v>
      </c>
      <c r="N424" s="166">
        <v>406</v>
      </c>
      <c r="O424" s="165">
        <v>406</v>
      </c>
      <c r="P424" s="167"/>
    </row>
    <row r="425" spans="1:16">
      <c r="A425" s="85">
        <v>4606</v>
      </c>
      <c r="B425" s="90"/>
      <c r="C425" s="79"/>
      <c r="D425" s="94">
        <v>1</v>
      </c>
      <c r="E425" s="94">
        <v>85</v>
      </c>
      <c r="F425" s="94">
        <v>82</v>
      </c>
      <c r="G425" s="94">
        <v>60</v>
      </c>
      <c r="H425" s="94"/>
      <c r="I425" s="87"/>
      <c r="J425" s="87"/>
      <c r="K425" s="87"/>
      <c r="L425" s="87"/>
      <c r="M425" s="87"/>
      <c r="N425" s="87"/>
      <c r="O425" s="87"/>
      <c r="P425" s="89">
        <v>42179</v>
      </c>
    </row>
    <row r="426" spans="1:16">
      <c r="A426" s="85"/>
      <c r="B426" s="85"/>
      <c r="C426" s="90"/>
      <c r="D426" s="84">
        <v>2</v>
      </c>
      <c r="E426" s="84">
        <v>63</v>
      </c>
      <c r="F426" s="84">
        <v>51</v>
      </c>
      <c r="G426" s="84">
        <v>52</v>
      </c>
      <c r="H426" s="84"/>
      <c r="I426" s="87"/>
      <c r="J426" s="91"/>
      <c r="K426" s="87"/>
      <c r="L426" s="91"/>
      <c r="M426" s="87"/>
      <c r="N426" s="91"/>
      <c r="O426" s="87"/>
      <c r="P426" s="95" t="s">
        <v>118</v>
      </c>
    </row>
    <row r="427" spans="1:16">
      <c r="A427" s="85"/>
      <c r="B427" s="85"/>
      <c r="C427" s="90"/>
      <c r="D427" s="84" t="s">
        <v>69</v>
      </c>
      <c r="E427" s="84" t="s">
        <v>69</v>
      </c>
      <c r="F427" s="84" t="s">
        <v>69</v>
      </c>
      <c r="G427" s="84" t="s">
        <v>69</v>
      </c>
      <c r="H427" s="88"/>
      <c r="I427" s="87"/>
      <c r="J427" s="91"/>
      <c r="K427" s="87"/>
      <c r="L427" s="91"/>
      <c r="M427" s="87"/>
      <c r="N427" s="91"/>
      <c r="O427" s="87"/>
      <c r="P427" s="89"/>
    </row>
    <row r="428" spans="1:16">
      <c r="A428" s="85"/>
      <c r="B428" s="85"/>
      <c r="C428" s="90"/>
      <c r="D428" s="84" t="s">
        <v>17</v>
      </c>
      <c r="E428" s="92">
        <f>SUM(E425:E427)</f>
        <v>148</v>
      </c>
      <c r="F428" s="92">
        <f>SUM(F425:F427)</f>
        <v>133</v>
      </c>
      <c r="G428" s="92">
        <f>SUM(G425:G427)</f>
        <v>112</v>
      </c>
      <c r="H428" s="88"/>
      <c r="I428" s="87"/>
      <c r="J428" s="91"/>
      <c r="K428" s="87"/>
      <c r="L428" s="91"/>
      <c r="M428" s="87"/>
      <c r="N428" s="91"/>
      <c r="O428" s="87"/>
      <c r="P428" s="93"/>
    </row>
    <row r="429" spans="1:16" ht="15.75" thickBot="1">
      <c r="A429" s="161"/>
      <c r="B429" s="162">
        <f t="shared" ref="B429" si="80">E429*100/C429</f>
        <v>58.131250000000001</v>
      </c>
      <c r="C429" s="163">
        <v>160</v>
      </c>
      <c r="D429" s="164" t="s">
        <v>100</v>
      </c>
      <c r="E429" s="176">
        <f>AVERAGE(J425:L429)*SUM(E428+F428+G428)/1000</f>
        <v>93.01</v>
      </c>
      <c r="F429" s="170"/>
      <c r="G429" s="171"/>
      <c r="H429" s="165"/>
      <c r="I429" s="165"/>
      <c r="J429" s="166">
        <v>236</v>
      </c>
      <c r="K429" s="165">
        <v>238</v>
      </c>
      <c r="L429" s="166">
        <v>236</v>
      </c>
      <c r="M429" s="165">
        <v>425</v>
      </c>
      <c r="N429" s="166">
        <v>420</v>
      </c>
      <c r="O429" s="165">
        <v>425</v>
      </c>
      <c r="P429" s="167"/>
    </row>
    <row r="430" spans="1:16">
      <c r="A430" s="85">
        <v>4606</v>
      </c>
      <c r="B430" s="90"/>
      <c r="C430" s="79"/>
      <c r="D430" s="94">
        <v>1</v>
      </c>
      <c r="E430" s="94">
        <v>102</v>
      </c>
      <c r="F430" s="94">
        <v>81</v>
      </c>
      <c r="G430" s="94">
        <v>110</v>
      </c>
      <c r="H430" s="94"/>
      <c r="I430" s="87"/>
      <c r="J430" s="87"/>
      <c r="K430" s="87"/>
      <c r="L430" s="87"/>
      <c r="M430" s="87"/>
      <c r="N430" s="87"/>
      <c r="O430" s="87"/>
      <c r="P430" s="89">
        <v>42179</v>
      </c>
    </row>
    <row r="431" spans="1:16">
      <c r="A431" s="85"/>
      <c r="B431" s="85"/>
      <c r="C431" s="90"/>
      <c r="D431" s="84">
        <v>2</v>
      </c>
      <c r="E431" s="84">
        <v>34</v>
      </c>
      <c r="F431" s="84">
        <v>55</v>
      </c>
      <c r="G431" s="84">
        <v>45</v>
      </c>
      <c r="H431" s="84"/>
      <c r="I431" s="87"/>
      <c r="J431" s="91"/>
      <c r="K431" s="87"/>
      <c r="L431" s="91"/>
      <c r="M431" s="87"/>
      <c r="N431" s="91"/>
      <c r="O431" s="87"/>
      <c r="P431" s="95" t="s">
        <v>119</v>
      </c>
    </row>
    <row r="432" spans="1:16">
      <c r="A432" s="85"/>
      <c r="B432" s="85"/>
      <c r="C432" s="90"/>
      <c r="D432" s="84">
        <v>3</v>
      </c>
      <c r="E432" s="84">
        <v>11</v>
      </c>
      <c r="F432" s="84">
        <v>0</v>
      </c>
      <c r="G432" s="84">
        <v>21</v>
      </c>
      <c r="H432" s="88"/>
      <c r="I432" s="87"/>
      <c r="J432" s="91"/>
      <c r="K432" s="87"/>
      <c r="L432" s="91"/>
      <c r="M432" s="87"/>
      <c r="N432" s="91"/>
      <c r="O432" s="87"/>
      <c r="P432" s="89"/>
    </row>
    <row r="433" spans="1:16">
      <c r="A433" s="85"/>
      <c r="B433" s="85"/>
      <c r="C433" s="90"/>
      <c r="D433" s="84"/>
      <c r="E433" s="84"/>
      <c r="F433" s="84"/>
      <c r="G433" s="84"/>
      <c r="H433" s="88"/>
      <c r="I433" s="87"/>
      <c r="J433" s="91"/>
      <c r="K433" s="87"/>
      <c r="L433" s="91"/>
      <c r="M433" s="87"/>
      <c r="N433" s="91"/>
      <c r="O433" s="87"/>
      <c r="P433" s="89"/>
    </row>
    <row r="434" spans="1:16">
      <c r="A434" s="85"/>
      <c r="B434" s="85"/>
      <c r="C434" s="90"/>
      <c r="D434" s="84" t="s">
        <v>17</v>
      </c>
      <c r="E434" s="92">
        <f>SUM(E430:E432)</f>
        <v>147</v>
      </c>
      <c r="F434" s="92">
        <f>SUM(F430:F432)</f>
        <v>136</v>
      </c>
      <c r="G434" s="92">
        <f>SUM(G430:G432)</f>
        <v>176</v>
      </c>
      <c r="H434" s="88"/>
      <c r="I434" s="87"/>
      <c r="J434" s="91"/>
      <c r="K434" s="87"/>
      <c r="L434" s="91"/>
      <c r="M434" s="87"/>
      <c r="N434" s="91"/>
      <c r="O434" s="87"/>
      <c r="P434" s="93"/>
    </row>
    <row r="435" spans="1:16" ht="15.75" thickBot="1">
      <c r="A435" s="161"/>
      <c r="B435" s="162">
        <f t="shared" ref="B435" si="81">E435*100/C435</f>
        <v>66.172499999999999</v>
      </c>
      <c r="C435" s="163">
        <v>160</v>
      </c>
      <c r="D435" s="164" t="s">
        <v>100</v>
      </c>
      <c r="E435" s="176">
        <f>AVERAGE(J430:L435)*SUM(E434+F434+G434)/1000</f>
        <v>105.876</v>
      </c>
      <c r="F435" s="170"/>
      <c r="G435" s="171"/>
      <c r="H435" s="165"/>
      <c r="I435" s="165"/>
      <c r="J435" s="166">
        <v>230</v>
      </c>
      <c r="K435" s="165">
        <v>232</v>
      </c>
      <c r="L435" s="166">
        <v>230</v>
      </c>
      <c r="M435" s="165">
        <v>408</v>
      </c>
      <c r="N435" s="166">
        <v>406</v>
      </c>
      <c r="O435" s="165">
        <v>408</v>
      </c>
      <c r="P435" s="167"/>
    </row>
    <row r="436" spans="1:16">
      <c r="A436" s="85">
        <v>4600</v>
      </c>
      <c r="B436" s="90"/>
      <c r="C436" s="79"/>
      <c r="D436" s="94">
        <v>1</v>
      </c>
      <c r="E436" s="94">
        <v>56</v>
      </c>
      <c r="F436" s="94">
        <v>50</v>
      </c>
      <c r="G436" s="94">
        <v>56</v>
      </c>
      <c r="H436" s="94"/>
      <c r="I436" s="87"/>
      <c r="J436" s="87"/>
      <c r="K436" s="87"/>
      <c r="L436" s="87"/>
      <c r="M436" s="87"/>
      <c r="N436" s="87"/>
      <c r="O436" s="87"/>
      <c r="P436" s="89">
        <v>42179</v>
      </c>
    </row>
    <row r="437" spans="1:16">
      <c r="A437" s="85"/>
      <c r="B437" s="85"/>
      <c r="C437" s="90"/>
      <c r="D437" s="84">
        <v>2</v>
      </c>
      <c r="E437" s="84">
        <v>18</v>
      </c>
      <c r="F437" s="84">
        <v>15</v>
      </c>
      <c r="G437" s="84">
        <v>12</v>
      </c>
      <c r="H437" s="84"/>
      <c r="I437" s="87"/>
      <c r="J437" s="91"/>
      <c r="K437" s="87"/>
      <c r="L437" s="91"/>
      <c r="M437" s="87"/>
      <c r="N437" s="91"/>
      <c r="O437" s="87"/>
      <c r="P437" s="95" t="s">
        <v>120</v>
      </c>
    </row>
    <row r="438" spans="1:16">
      <c r="A438" s="85"/>
      <c r="B438" s="85"/>
      <c r="C438" s="90"/>
      <c r="D438" s="84">
        <v>3</v>
      </c>
      <c r="E438" s="84">
        <v>22</v>
      </c>
      <c r="F438" s="84">
        <v>33</v>
      </c>
      <c r="G438" s="84">
        <v>23</v>
      </c>
      <c r="H438" s="88"/>
      <c r="I438" s="87"/>
      <c r="J438" s="91"/>
      <c r="K438" s="87"/>
      <c r="L438" s="91"/>
      <c r="M438" s="87"/>
      <c r="N438" s="91"/>
      <c r="O438" s="87"/>
      <c r="P438" s="95"/>
    </row>
    <row r="439" spans="1:16">
      <c r="A439" s="85"/>
      <c r="B439" s="85"/>
      <c r="C439" s="90"/>
      <c r="D439" s="84" t="s">
        <v>17</v>
      </c>
      <c r="E439" s="92">
        <f>SUM(E436:E438)</f>
        <v>96</v>
      </c>
      <c r="F439" s="92">
        <f>SUM(F436:F438)</f>
        <v>98</v>
      </c>
      <c r="G439" s="92">
        <f>SUM(G436:G438)</f>
        <v>91</v>
      </c>
      <c r="H439" s="88"/>
      <c r="I439" s="87"/>
      <c r="J439" s="91"/>
      <c r="K439" s="87"/>
      <c r="L439" s="91"/>
      <c r="M439" s="87"/>
      <c r="N439" s="91"/>
      <c r="O439" s="87"/>
      <c r="P439" s="93"/>
    </row>
    <row r="440" spans="1:16" ht="15.75" thickBot="1">
      <c r="A440" s="161"/>
      <c r="B440" s="162">
        <f t="shared" ref="B440" si="82">E440*100/C440</f>
        <v>65.17</v>
      </c>
      <c r="C440" s="163">
        <v>100</v>
      </c>
      <c r="D440" s="164" t="s">
        <v>100</v>
      </c>
      <c r="E440" s="176">
        <f>AVERAGE(J436:L440)*SUM(E439+F439+G439)/1000</f>
        <v>65.17</v>
      </c>
      <c r="F440" s="170"/>
      <c r="G440" s="171"/>
      <c r="H440" s="165"/>
      <c r="I440" s="165"/>
      <c r="J440" s="166">
        <v>229</v>
      </c>
      <c r="K440" s="165">
        <v>228</v>
      </c>
      <c r="L440" s="166">
        <v>229</v>
      </c>
      <c r="M440" s="165">
        <v>408</v>
      </c>
      <c r="N440" s="166">
        <v>408</v>
      </c>
      <c r="O440" s="165">
        <v>408</v>
      </c>
      <c r="P440" s="167"/>
    </row>
    <row r="441" spans="1:16">
      <c r="A441" s="85">
        <v>4600</v>
      </c>
      <c r="B441" s="90"/>
      <c r="C441" s="79"/>
      <c r="D441" s="94">
        <v>1</v>
      </c>
      <c r="E441" s="94">
        <v>50</v>
      </c>
      <c r="F441" s="94">
        <v>59</v>
      </c>
      <c r="G441" s="94">
        <v>60</v>
      </c>
      <c r="H441" s="94"/>
      <c r="I441" s="87"/>
      <c r="J441" s="87"/>
      <c r="K441" s="87"/>
      <c r="L441" s="87"/>
      <c r="M441" s="87"/>
      <c r="N441" s="87"/>
      <c r="O441" s="87"/>
      <c r="P441" s="89">
        <v>42179</v>
      </c>
    </row>
    <row r="442" spans="1:16">
      <c r="A442" s="85"/>
      <c r="B442" s="85"/>
      <c r="C442" s="90"/>
      <c r="D442" s="84">
        <v>2</v>
      </c>
      <c r="E442" s="84">
        <v>19</v>
      </c>
      <c r="F442" s="84">
        <v>15</v>
      </c>
      <c r="G442" s="84">
        <v>11</v>
      </c>
      <c r="H442" s="84"/>
      <c r="I442" s="87"/>
      <c r="J442" s="91"/>
      <c r="K442" s="87"/>
      <c r="L442" s="91"/>
      <c r="M442" s="87"/>
      <c r="N442" s="91"/>
      <c r="O442" s="87"/>
      <c r="P442" s="95" t="s">
        <v>121</v>
      </c>
    </row>
    <row r="443" spans="1:16">
      <c r="A443" s="85"/>
      <c r="B443" s="85"/>
      <c r="C443" s="90"/>
      <c r="D443" s="84">
        <v>3</v>
      </c>
      <c r="E443" s="84">
        <v>47</v>
      </c>
      <c r="F443" s="84">
        <v>32</v>
      </c>
      <c r="G443" s="84">
        <v>41</v>
      </c>
      <c r="H443" s="88"/>
      <c r="I443" s="87"/>
      <c r="J443" s="91"/>
      <c r="K443" s="87"/>
      <c r="L443" s="91"/>
      <c r="M443" s="87"/>
      <c r="N443" s="91"/>
      <c r="O443" s="87"/>
      <c r="P443" s="89"/>
    </row>
    <row r="444" spans="1:16">
      <c r="A444" s="85"/>
      <c r="B444" s="85"/>
      <c r="C444" s="90"/>
      <c r="D444" s="84" t="s">
        <v>17</v>
      </c>
      <c r="E444" s="92">
        <f>SUM(E441:E443)</f>
        <v>116</v>
      </c>
      <c r="F444" s="92">
        <f>SUM(F441:F443)</f>
        <v>106</v>
      </c>
      <c r="G444" s="92">
        <f>SUM(G441:G443)</f>
        <v>112</v>
      </c>
      <c r="H444" s="88"/>
      <c r="I444" s="87"/>
      <c r="J444" s="91"/>
      <c r="K444" s="87"/>
      <c r="L444" s="91"/>
      <c r="M444" s="87"/>
      <c r="N444" s="91"/>
      <c r="O444" s="87"/>
      <c r="P444" s="93"/>
    </row>
    <row r="445" spans="1:16" ht="15.75" thickBot="1">
      <c r="A445" s="161"/>
      <c r="B445" s="162">
        <f t="shared" ref="B445" si="83">E445*100/C445</f>
        <v>76.597333333333339</v>
      </c>
      <c r="C445" s="163">
        <v>100</v>
      </c>
      <c r="D445" s="164" t="s">
        <v>100</v>
      </c>
      <c r="E445" s="176">
        <f>AVERAGE(J441:L445)*SUM(E444+F444+G444)/1000</f>
        <v>76.597333333333339</v>
      </c>
      <c r="F445" s="170"/>
      <c r="G445" s="171"/>
      <c r="H445" s="165"/>
      <c r="I445" s="165"/>
      <c r="J445" s="166">
        <v>229</v>
      </c>
      <c r="K445" s="165">
        <v>229</v>
      </c>
      <c r="L445" s="166">
        <v>230</v>
      </c>
      <c r="M445" s="165">
        <v>404</v>
      </c>
      <c r="N445" s="166">
        <v>404</v>
      </c>
      <c r="O445" s="165">
        <v>404</v>
      </c>
      <c r="P445" s="167"/>
    </row>
    <row r="446" spans="1:16">
      <c r="A446" s="85">
        <v>4688</v>
      </c>
      <c r="B446" s="90"/>
      <c r="C446" s="79"/>
      <c r="D446" s="94">
        <v>1</v>
      </c>
      <c r="E446" s="94">
        <v>37</v>
      </c>
      <c r="F446" s="94">
        <v>31</v>
      </c>
      <c r="G446" s="94">
        <v>25</v>
      </c>
      <c r="H446" s="94"/>
      <c r="I446" s="87"/>
      <c r="J446" s="87"/>
      <c r="K446" s="87"/>
      <c r="L446" s="87"/>
      <c r="M446" s="87"/>
      <c r="N446" s="87"/>
      <c r="O446" s="87"/>
      <c r="P446" s="89">
        <v>42179</v>
      </c>
    </row>
    <row r="447" spans="1:16">
      <c r="A447" s="85"/>
      <c r="B447" s="85"/>
      <c r="C447" s="90"/>
      <c r="D447" s="84">
        <v>2</v>
      </c>
      <c r="E447" s="84">
        <v>50</v>
      </c>
      <c r="F447" s="84">
        <v>59</v>
      </c>
      <c r="G447" s="84">
        <v>54</v>
      </c>
      <c r="H447" s="84"/>
      <c r="I447" s="87"/>
      <c r="J447" s="91"/>
      <c r="K447" s="87"/>
      <c r="L447" s="91"/>
      <c r="M447" s="87"/>
      <c r="N447" s="91"/>
      <c r="O447" s="87"/>
      <c r="P447" s="95" t="s">
        <v>122</v>
      </c>
    </row>
    <row r="448" spans="1:16">
      <c r="A448" s="85"/>
      <c r="B448" s="85"/>
      <c r="C448" s="90"/>
      <c r="D448" s="84" t="s">
        <v>69</v>
      </c>
      <c r="E448" s="84" t="s">
        <v>69</v>
      </c>
      <c r="F448" s="84" t="s">
        <v>69</v>
      </c>
      <c r="G448" s="84" t="s">
        <v>69</v>
      </c>
      <c r="H448" s="88"/>
      <c r="I448" s="87"/>
      <c r="J448" s="91"/>
      <c r="K448" s="87"/>
      <c r="L448" s="91"/>
      <c r="M448" s="87"/>
      <c r="N448" s="91"/>
      <c r="O448" s="87"/>
      <c r="P448" s="89"/>
    </row>
    <row r="449" spans="1:16">
      <c r="A449" s="85"/>
      <c r="B449" s="85"/>
      <c r="C449" s="90"/>
      <c r="D449" s="84" t="s">
        <v>17</v>
      </c>
      <c r="E449" s="92">
        <f>SUM(E446:E448)</f>
        <v>87</v>
      </c>
      <c r="F449" s="92">
        <f>SUM(F446:F448)</f>
        <v>90</v>
      </c>
      <c r="G449" s="92">
        <f>SUM(G446:G448)</f>
        <v>79</v>
      </c>
      <c r="H449" s="88"/>
      <c r="I449" s="87"/>
      <c r="J449" s="91"/>
      <c r="K449" s="87"/>
      <c r="L449" s="91"/>
      <c r="M449" s="87"/>
      <c r="N449" s="91"/>
      <c r="O449" s="87"/>
      <c r="P449" s="93"/>
    </row>
    <row r="450" spans="1:16" ht="15.75" thickBot="1">
      <c r="A450" s="161"/>
      <c r="B450" s="162">
        <f t="shared" ref="B450" si="84">E450*100/C450</f>
        <v>23.995733333333334</v>
      </c>
      <c r="C450" s="163">
        <v>250</v>
      </c>
      <c r="D450" s="164" t="s">
        <v>100</v>
      </c>
      <c r="E450" s="176">
        <f>AVERAGE(J446:L450)*SUM(E449+F449+G449)/1000</f>
        <v>59.989333333333335</v>
      </c>
      <c r="F450" s="170"/>
      <c r="G450" s="171"/>
      <c r="H450" s="165"/>
      <c r="I450" s="165"/>
      <c r="J450" s="166">
        <v>235</v>
      </c>
      <c r="K450" s="165">
        <v>236</v>
      </c>
      <c r="L450" s="166">
        <v>232</v>
      </c>
      <c r="M450" s="165">
        <v>403</v>
      </c>
      <c r="N450" s="166">
        <v>403</v>
      </c>
      <c r="O450" s="165">
        <v>403</v>
      </c>
      <c r="P450" s="167"/>
    </row>
    <row r="451" spans="1:16">
      <c r="A451" s="85">
        <v>4688</v>
      </c>
      <c r="B451" s="90"/>
      <c r="C451" s="79"/>
      <c r="D451" s="94">
        <v>1</v>
      </c>
      <c r="E451" s="94">
        <v>58</v>
      </c>
      <c r="F451" s="94">
        <v>47</v>
      </c>
      <c r="G451" s="94">
        <v>58</v>
      </c>
      <c r="H451" s="94"/>
      <c r="I451" s="87"/>
      <c r="J451" s="87"/>
      <c r="K451" s="87"/>
      <c r="L451" s="87"/>
      <c r="M451" s="87"/>
      <c r="N451" s="87"/>
      <c r="O451" s="87"/>
      <c r="P451" s="89">
        <v>42179</v>
      </c>
    </row>
    <row r="452" spans="1:16">
      <c r="A452" s="85"/>
      <c r="B452" s="85"/>
      <c r="C452" s="90"/>
      <c r="D452" s="84">
        <v>2</v>
      </c>
      <c r="E452" s="84">
        <v>66</v>
      </c>
      <c r="F452" s="84">
        <v>44</v>
      </c>
      <c r="G452" s="84">
        <v>42</v>
      </c>
      <c r="H452" s="84"/>
      <c r="I452" s="87"/>
      <c r="J452" s="91"/>
      <c r="K452" s="87"/>
      <c r="L452" s="91"/>
      <c r="M452" s="87"/>
      <c r="N452" s="91"/>
      <c r="O452" s="87"/>
      <c r="P452" s="95" t="s">
        <v>123</v>
      </c>
    </row>
    <row r="453" spans="1:16">
      <c r="A453" s="85"/>
      <c r="B453" s="85"/>
      <c r="C453" s="90"/>
      <c r="D453" s="84">
        <v>3</v>
      </c>
      <c r="E453" s="84">
        <v>0</v>
      </c>
      <c r="F453" s="84">
        <v>0</v>
      </c>
      <c r="G453" s="84">
        <v>26</v>
      </c>
      <c r="H453" s="88"/>
      <c r="I453" s="87"/>
      <c r="J453" s="91"/>
      <c r="K453" s="87"/>
      <c r="L453" s="91"/>
      <c r="M453" s="87"/>
      <c r="N453" s="91"/>
      <c r="O453" s="87"/>
      <c r="P453" s="89"/>
    </row>
    <row r="454" spans="1:16">
      <c r="A454" s="85"/>
      <c r="B454" s="85"/>
      <c r="C454" s="90"/>
      <c r="D454" s="84" t="s">
        <v>17</v>
      </c>
      <c r="E454" s="92">
        <f>SUM(E451:E453)</f>
        <v>124</v>
      </c>
      <c r="F454" s="92">
        <f>SUM(F451:F453)</f>
        <v>91</v>
      </c>
      <c r="G454" s="92">
        <f>SUM(G451:G453)</f>
        <v>126</v>
      </c>
      <c r="H454" s="88"/>
      <c r="I454" s="87"/>
      <c r="J454" s="91"/>
      <c r="K454" s="87"/>
      <c r="L454" s="91"/>
      <c r="M454" s="87"/>
      <c r="N454" s="91"/>
      <c r="O454" s="87"/>
      <c r="P454" s="93"/>
    </row>
    <row r="455" spans="1:16" ht="15.75" thickBot="1">
      <c r="A455" s="161"/>
      <c r="B455" s="162">
        <f t="shared" ref="B455" si="85">E455*100/C455</f>
        <v>31.6448</v>
      </c>
      <c r="C455" s="163">
        <v>250</v>
      </c>
      <c r="D455" s="164" t="s">
        <v>100</v>
      </c>
      <c r="E455" s="176">
        <f>AVERAGE(J451:L455)*SUM(E454+F454+G454)/1000</f>
        <v>79.111999999999995</v>
      </c>
      <c r="F455" s="170"/>
      <c r="G455" s="171"/>
      <c r="H455" s="165"/>
      <c r="I455" s="165"/>
      <c r="J455" s="166">
        <v>232</v>
      </c>
      <c r="K455" s="165">
        <v>234</v>
      </c>
      <c r="L455" s="166">
        <v>230</v>
      </c>
      <c r="M455" s="165">
        <v>400</v>
      </c>
      <c r="N455" s="166">
        <v>400</v>
      </c>
      <c r="O455" s="165">
        <v>400</v>
      </c>
      <c r="P455" s="167"/>
    </row>
    <row r="456" spans="1:16">
      <c r="A456" s="85">
        <v>4687</v>
      </c>
      <c r="B456" s="90"/>
      <c r="C456" s="79"/>
      <c r="D456" s="94">
        <v>1</v>
      </c>
      <c r="E456" s="94">
        <v>4</v>
      </c>
      <c r="F456" s="94">
        <v>0</v>
      </c>
      <c r="G456" s="94">
        <v>0</v>
      </c>
      <c r="H456" s="94"/>
      <c r="I456" s="87"/>
      <c r="J456" s="87"/>
      <c r="K456" s="87"/>
      <c r="L456" s="87"/>
      <c r="M456" s="87"/>
      <c r="N456" s="87"/>
      <c r="O456" s="87"/>
      <c r="P456" s="89">
        <v>42179</v>
      </c>
    </row>
    <row r="457" spans="1:16">
      <c r="A457" s="85"/>
      <c r="B457" s="85"/>
      <c r="C457" s="90"/>
      <c r="D457" s="84" t="s">
        <v>69</v>
      </c>
      <c r="E457" s="84" t="s">
        <v>69</v>
      </c>
      <c r="F457" s="84" t="s">
        <v>69</v>
      </c>
      <c r="G457" s="84" t="s">
        <v>69</v>
      </c>
      <c r="H457" s="84"/>
      <c r="I457" s="87"/>
      <c r="J457" s="91"/>
      <c r="K457" s="87"/>
      <c r="L457" s="91"/>
      <c r="M457" s="87"/>
      <c r="N457" s="91"/>
      <c r="O457" s="87"/>
      <c r="P457" s="95" t="s">
        <v>124</v>
      </c>
    </row>
    <row r="458" spans="1:16">
      <c r="A458" s="85"/>
      <c r="B458" s="85"/>
      <c r="C458" s="90"/>
      <c r="D458" s="84" t="s">
        <v>69</v>
      </c>
      <c r="E458" s="84" t="s">
        <v>69</v>
      </c>
      <c r="F458" s="84" t="s">
        <v>69</v>
      </c>
      <c r="G458" s="84" t="s">
        <v>69</v>
      </c>
      <c r="H458" s="88"/>
      <c r="I458" s="87"/>
      <c r="J458" s="91"/>
      <c r="K458" s="87"/>
      <c r="L458" s="91"/>
      <c r="M458" s="87"/>
      <c r="N458" s="91"/>
      <c r="O458" s="87"/>
      <c r="P458" s="89"/>
    </row>
    <row r="459" spans="1:16">
      <c r="A459" s="85"/>
      <c r="B459" s="85"/>
      <c r="C459" s="90"/>
      <c r="D459" s="84" t="s">
        <v>17</v>
      </c>
      <c r="E459" s="92">
        <f>SUM(E456:E458)</f>
        <v>4</v>
      </c>
      <c r="F459" s="92">
        <f>SUM(F456:F458)</f>
        <v>0</v>
      </c>
      <c r="G459" s="92">
        <f>SUM(G456:G458)</f>
        <v>0</v>
      </c>
      <c r="H459" s="88"/>
      <c r="I459" s="87"/>
      <c r="J459" s="91"/>
      <c r="K459" s="87"/>
      <c r="L459" s="91"/>
      <c r="M459" s="87"/>
      <c r="N459" s="91"/>
      <c r="O459" s="87"/>
      <c r="P459" s="93"/>
    </row>
    <row r="460" spans="1:16" ht="15.75" thickBot="1">
      <c r="A460" s="161"/>
      <c r="B460" s="162">
        <f t="shared" ref="B460" si="86">E460*100/C460</f>
        <v>2.2966666666666664</v>
      </c>
      <c r="C460" s="163">
        <v>40</v>
      </c>
      <c r="D460" s="164" t="s">
        <v>100</v>
      </c>
      <c r="E460" s="176">
        <f>AVERAGE(J456:L460)*SUM(E459+F459+G459)/1000</f>
        <v>0.91866666666666663</v>
      </c>
      <c r="F460" s="170"/>
      <c r="G460" s="171"/>
      <c r="H460" s="165"/>
      <c r="I460" s="165"/>
      <c r="J460" s="166">
        <v>229</v>
      </c>
      <c r="K460" s="165">
        <v>230</v>
      </c>
      <c r="L460" s="166">
        <v>230</v>
      </c>
      <c r="M460" s="165">
        <v>410</v>
      </c>
      <c r="N460" s="166">
        <v>410</v>
      </c>
      <c r="O460" s="165">
        <v>410</v>
      </c>
      <c r="P460" s="167"/>
    </row>
    <row r="461" spans="1:16">
      <c r="A461" s="85">
        <v>4687</v>
      </c>
      <c r="B461" s="90"/>
      <c r="C461" s="79"/>
      <c r="D461" s="94">
        <v>1</v>
      </c>
      <c r="E461" s="94">
        <v>6</v>
      </c>
      <c r="F461" s="94">
        <v>0</v>
      </c>
      <c r="G461" s="94">
        <v>0</v>
      </c>
      <c r="H461" s="94"/>
      <c r="I461" s="87"/>
      <c r="J461" s="87"/>
      <c r="K461" s="87"/>
      <c r="L461" s="87"/>
      <c r="M461" s="87"/>
      <c r="N461" s="87"/>
      <c r="O461" s="87"/>
      <c r="P461" s="89">
        <v>42179</v>
      </c>
    </row>
    <row r="462" spans="1:16">
      <c r="A462" s="85"/>
      <c r="B462" s="85"/>
      <c r="C462" s="90"/>
      <c r="D462" s="84" t="s">
        <v>69</v>
      </c>
      <c r="E462" s="84" t="s">
        <v>69</v>
      </c>
      <c r="F462" s="84" t="s">
        <v>69</v>
      </c>
      <c r="G462" s="84" t="s">
        <v>69</v>
      </c>
      <c r="H462" s="84"/>
      <c r="I462" s="87"/>
      <c r="J462" s="91"/>
      <c r="K462" s="87"/>
      <c r="L462" s="91"/>
      <c r="M462" s="87"/>
      <c r="N462" s="91"/>
      <c r="O462" s="87"/>
      <c r="P462" s="95" t="s">
        <v>125</v>
      </c>
    </row>
    <row r="463" spans="1:16">
      <c r="A463" s="85"/>
      <c r="B463" s="85"/>
      <c r="C463" s="90"/>
      <c r="D463" s="84" t="s">
        <v>69</v>
      </c>
      <c r="E463" s="84" t="s">
        <v>69</v>
      </c>
      <c r="F463" s="84" t="s">
        <v>69</v>
      </c>
      <c r="G463" s="84" t="s">
        <v>69</v>
      </c>
      <c r="H463" s="88"/>
      <c r="I463" s="87"/>
      <c r="J463" s="91"/>
      <c r="K463" s="87"/>
      <c r="L463" s="91"/>
      <c r="M463" s="87"/>
      <c r="N463" s="91"/>
      <c r="O463" s="87"/>
      <c r="P463" s="89"/>
    </row>
    <row r="464" spans="1:16">
      <c r="A464" s="85"/>
      <c r="B464" s="85"/>
      <c r="C464" s="90"/>
      <c r="D464" s="84" t="s">
        <v>17</v>
      </c>
      <c r="E464" s="92">
        <f>SUM(E461:E463)</f>
        <v>6</v>
      </c>
      <c r="F464" s="92">
        <f>SUM(F461:F463)</f>
        <v>0</v>
      </c>
      <c r="G464" s="92">
        <f>SUM(G461:G463)</f>
        <v>0</v>
      </c>
      <c r="H464" s="88"/>
      <c r="I464" s="87"/>
      <c r="J464" s="91"/>
      <c r="K464" s="87"/>
      <c r="L464" s="91"/>
      <c r="M464" s="87"/>
      <c r="N464" s="91"/>
      <c r="O464" s="87"/>
      <c r="P464" s="93"/>
    </row>
    <row r="465" spans="1:16" ht="15.75" thickBot="1">
      <c r="A465" s="161"/>
      <c r="B465" s="162">
        <f t="shared" ref="B465" si="87">E465*100/C465</f>
        <v>3.45</v>
      </c>
      <c r="C465" s="163">
        <v>40</v>
      </c>
      <c r="D465" s="164" t="s">
        <v>100</v>
      </c>
      <c r="E465" s="176">
        <f>AVERAGE(J461:L465)*SUM(E464+F464+G464)/1000</f>
        <v>1.38</v>
      </c>
      <c r="F465" s="170"/>
      <c r="G465" s="171"/>
      <c r="H465" s="165"/>
      <c r="I465" s="165"/>
      <c r="J465" s="166">
        <v>230</v>
      </c>
      <c r="K465" s="165">
        <v>230</v>
      </c>
      <c r="L465" s="166">
        <v>230</v>
      </c>
      <c r="M465" s="165">
        <v>410</v>
      </c>
      <c r="N465" s="166">
        <v>410</v>
      </c>
      <c r="O465" s="165">
        <v>410</v>
      </c>
      <c r="P465" s="167"/>
    </row>
    <row r="466" spans="1:16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</row>
    <row r="467" spans="1:16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</row>
    <row r="468" spans="1:16" ht="90">
      <c r="A468" s="330" t="s">
        <v>92</v>
      </c>
      <c r="B468" s="80"/>
      <c r="C468" s="330" t="s">
        <v>93</v>
      </c>
      <c r="D468" s="330" t="s">
        <v>3</v>
      </c>
      <c r="E468" s="327" t="s">
        <v>94</v>
      </c>
      <c r="F468" s="328"/>
      <c r="G468" s="329"/>
      <c r="H468" s="81" t="s">
        <v>95</v>
      </c>
      <c r="I468" s="82" t="s">
        <v>96</v>
      </c>
      <c r="J468" s="327" t="s">
        <v>7</v>
      </c>
      <c r="K468" s="328"/>
      <c r="L468" s="329"/>
      <c r="M468" s="327" t="s">
        <v>97</v>
      </c>
      <c r="N468" s="328"/>
      <c r="O468" s="329"/>
      <c r="P468" s="330" t="s">
        <v>98</v>
      </c>
    </row>
    <row r="469" spans="1:16">
      <c r="A469" s="331"/>
      <c r="B469" s="83"/>
      <c r="C469" s="331"/>
      <c r="D469" s="331"/>
      <c r="E469" s="84" t="s">
        <v>10</v>
      </c>
      <c r="F469" s="84" t="s">
        <v>11</v>
      </c>
      <c r="G469" s="84" t="s">
        <v>12</v>
      </c>
      <c r="H469" s="84"/>
      <c r="I469" s="84"/>
      <c r="J469" s="84" t="s">
        <v>10</v>
      </c>
      <c r="K469" s="84" t="s">
        <v>11</v>
      </c>
      <c r="L469" s="84" t="s">
        <v>12</v>
      </c>
      <c r="M469" s="84" t="s">
        <v>10</v>
      </c>
      <c r="N469" s="84" t="s">
        <v>11</v>
      </c>
      <c r="O469" s="84" t="s">
        <v>12</v>
      </c>
      <c r="P469" s="331"/>
    </row>
    <row r="470" spans="1:16">
      <c r="A470" s="85">
        <v>4630</v>
      </c>
      <c r="B470" s="86"/>
      <c r="C470" s="79"/>
      <c r="D470" s="84">
        <v>1</v>
      </c>
      <c r="E470" s="84">
        <v>83</v>
      </c>
      <c r="F470" s="84">
        <v>90</v>
      </c>
      <c r="G470" s="84">
        <v>98</v>
      </c>
      <c r="H470" s="84"/>
      <c r="I470" s="87"/>
      <c r="J470" s="88"/>
      <c r="K470" s="88"/>
      <c r="L470" s="88"/>
      <c r="M470" s="88"/>
      <c r="N470" s="88"/>
      <c r="O470" s="88"/>
      <c r="P470" s="89">
        <v>42180</v>
      </c>
    </row>
    <row r="471" spans="1:16">
      <c r="A471" s="85"/>
      <c r="B471" s="85"/>
      <c r="C471" s="90"/>
      <c r="D471" s="84">
        <v>2</v>
      </c>
      <c r="E471" s="84">
        <v>49</v>
      </c>
      <c r="F471" s="84">
        <v>65</v>
      </c>
      <c r="G471" s="84">
        <v>62</v>
      </c>
      <c r="H471" s="84"/>
      <c r="I471" s="87"/>
      <c r="J471" s="91"/>
      <c r="K471" s="87"/>
      <c r="L471" s="91"/>
      <c r="M471" s="87"/>
      <c r="N471" s="91"/>
      <c r="O471" s="87"/>
      <c r="P471" s="89" t="s">
        <v>144</v>
      </c>
    </row>
    <row r="472" spans="1:16">
      <c r="A472" s="85"/>
      <c r="B472" s="85"/>
      <c r="C472" s="90"/>
      <c r="D472" s="84" t="s">
        <v>69</v>
      </c>
      <c r="E472" s="84"/>
      <c r="F472" s="84"/>
      <c r="G472" s="84"/>
      <c r="H472" s="88"/>
      <c r="I472" s="87"/>
      <c r="J472" s="91"/>
      <c r="K472" s="87"/>
      <c r="L472" s="91"/>
      <c r="M472" s="87"/>
      <c r="N472" s="91"/>
      <c r="O472" s="87"/>
      <c r="P472" s="89"/>
    </row>
    <row r="473" spans="1:16">
      <c r="A473" s="85"/>
      <c r="B473" s="85"/>
      <c r="C473" s="90"/>
      <c r="D473" s="84" t="s">
        <v>17</v>
      </c>
      <c r="E473" s="92">
        <v>132</v>
      </c>
      <c r="F473" s="92">
        <v>155</v>
      </c>
      <c r="G473" s="92">
        <v>160</v>
      </c>
      <c r="H473" s="88"/>
      <c r="I473" s="87"/>
      <c r="J473" s="91"/>
      <c r="K473" s="87"/>
      <c r="L473" s="91"/>
      <c r="M473" s="87"/>
      <c r="N473" s="91"/>
      <c r="O473" s="87"/>
      <c r="P473" s="93"/>
    </row>
    <row r="474" spans="1:16" ht="15.75" thickBot="1">
      <c r="A474" s="161"/>
      <c r="B474" s="162">
        <f t="shared" ref="B474" si="88">E474*100/C474</f>
        <v>40.229999999999997</v>
      </c>
      <c r="C474" s="163">
        <v>250</v>
      </c>
      <c r="D474" s="164" t="s">
        <v>100</v>
      </c>
      <c r="E474" s="324">
        <f>AVERAGE(J470:L474)*SUM(E473+F473+G473)/1000</f>
        <v>100.575</v>
      </c>
      <c r="F474" s="325"/>
      <c r="G474" s="326"/>
      <c r="H474" s="165"/>
      <c r="I474" s="165"/>
      <c r="J474" s="166">
        <v>225</v>
      </c>
      <c r="K474" s="165">
        <v>226</v>
      </c>
      <c r="L474" s="166">
        <v>224</v>
      </c>
      <c r="M474" s="165">
        <v>393</v>
      </c>
      <c r="N474" s="166">
        <v>395</v>
      </c>
      <c r="O474" s="165">
        <v>393</v>
      </c>
      <c r="P474" s="167"/>
    </row>
    <row r="475" spans="1:16">
      <c r="A475" s="85">
        <v>4630</v>
      </c>
      <c r="B475" s="85"/>
      <c r="C475" s="90"/>
      <c r="D475" s="94">
        <v>1</v>
      </c>
      <c r="E475" s="94">
        <v>142</v>
      </c>
      <c r="F475" s="94">
        <v>155</v>
      </c>
      <c r="G475" s="94">
        <v>157</v>
      </c>
      <c r="H475" s="94"/>
      <c r="I475" s="87"/>
      <c r="J475" s="91"/>
      <c r="K475" s="87"/>
      <c r="L475" s="91"/>
      <c r="M475" s="87"/>
      <c r="N475" s="91"/>
      <c r="O475" s="87"/>
      <c r="P475" s="93"/>
    </row>
    <row r="476" spans="1:16">
      <c r="A476" s="85"/>
      <c r="B476" s="90"/>
      <c r="C476" s="79"/>
      <c r="D476" s="84">
        <v>2</v>
      </c>
      <c r="E476" s="84">
        <v>81</v>
      </c>
      <c r="F476" s="84">
        <v>76</v>
      </c>
      <c r="G476" s="84">
        <v>73</v>
      </c>
      <c r="H476" s="84"/>
      <c r="I476" s="87"/>
      <c r="J476" s="87"/>
      <c r="K476" s="87"/>
      <c r="L476" s="87"/>
      <c r="M476" s="87"/>
      <c r="N476" s="87"/>
      <c r="O476" s="87"/>
      <c r="P476" s="89">
        <v>42180</v>
      </c>
    </row>
    <row r="477" spans="1:16">
      <c r="A477" s="85"/>
      <c r="B477" s="85"/>
      <c r="C477" s="90"/>
      <c r="D477" s="84"/>
      <c r="E477" s="84"/>
      <c r="F477" s="84"/>
      <c r="G477" s="84"/>
      <c r="H477" s="84"/>
      <c r="I477" s="87"/>
      <c r="J477" s="91"/>
      <c r="K477" s="87"/>
      <c r="L477" s="91"/>
      <c r="M477" s="87"/>
      <c r="N477" s="91"/>
      <c r="O477" s="87"/>
      <c r="P477" s="89" t="s">
        <v>145</v>
      </c>
    </row>
    <row r="478" spans="1:16">
      <c r="A478" s="85"/>
      <c r="B478" s="85"/>
      <c r="C478" s="90"/>
      <c r="D478" s="84" t="s">
        <v>17</v>
      </c>
      <c r="E478" s="92">
        <v>223</v>
      </c>
      <c r="F478" s="92">
        <v>231</v>
      </c>
      <c r="G478" s="92">
        <v>230</v>
      </c>
      <c r="H478" s="88"/>
      <c r="I478" s="87"/>
      <c r="J478" s="91"/>
      <c r="K478" s="87"/>
      <c r="L478" s="91"/>
      <c r="M478" s="87"/>
      <c r="N478" s="91"/>
      <c r="O478" s="87"/>
      <c r="P478" s="93"/>
    </row>
    <row r="479" spans="1:16" ht="15.75" thickBot="1">
      <c r="A479" s="161"/>
      <c r="B479" s="162">
        <f t="shared" ref="B479" si="89">E479*100/C479</f>
        <v>60.465599999999988</v>
      </c>
      <c r="C479" s="163">
        <v>250</v>
      </c>
      <c r="D479" s="164" t="s">
        <v>100</v>
      </c>
      <c r="E479" s="324">
        <f t="shared" ref="E479" si="90">AVERAGE(J476:L479)*SUM(E478+F478+G478)/1000</f>
        <v>151.16399999999999</v>
      </c>
      <c r="F479" s="325"/>
      <c r="G479" s="326"/>
      <c r="H479" s="165"/>
      <c r="I479" s="165"/>
      <c r="J479" s="166">
        <v>222</v>
      </c>
      <c r="K479" s="165">
        <v>220</v>
      </c>
      <c r="L479" s="166">
        <v>221</v>
      </c>
      <c r="M479" s="165">
        <v>393</v>
      </c>
      <c r="N479" s="166">
        <v>393</v>
      </c>
      <c r="O479" s="165">
        <v>393</v>
      </c>
      <c r="P479" s="163"/>
    </row>
    <row r="480" spans="1:16">
      <c r="A480" s="85">
        <v>4629</v>
      </c>
      <c r="B480" s="90"/>
      <c r="C480" s="79"/>
      <c r="D480" s="94">
        <v>1</v>
      </c>
      <c r="E480" s="94">
        <v>99</v>
      </c>
      <c r="F480" s="94">
        <v>85</v>
      </c>
      <c r="G480" s="94">
        <v>85</v>
      </c>
      <c r="H480" s="94"/>
      <c r="I480" s="87"/>
      <c r="J480" s="87"/>
      <c r="K480" s="87"/>
      <c r="L480" s="87"/>
      <c r="M480" s="87"/>
      <c r="N480" s="87"/>
      <c r="O480" s="87"/>
      <c r="P480" s="89">
        <v>42180</v>
      </c>
    </row>
    <row r="481" spans="1:16">
      <c r="A481" s="85"/>
      <c r="B481" s="85"/>
      <c r="C481" s="90"/>
      <c r="D481" s="84">
        <v>2</v>
      </c>
      <c r="E481" s="84">
        <v>58</v>
      </c>
      <c r="F481" s="84">
        <v>54</v>
      </c>
      <c r="G481" s="84">
        <v>42</v>
      </c>
      <c r="H481" s="84"/>
      <c r="I481" s="87"/>
      <c r="J481" s="91"/>
      <c r="K481" s="87"/>
      <c r="L481" s="91"/>
      <c r="M481" s="87"/>
      <c r="N481" s="91"/>
      <c r="O481" s="87"/>
      <c r="P481" s="89" t="s">
        <v>144</v>
      </c>
    </row>
    <row r="482" spans="1:16">
      <c r="A482" s="85"/>
      <c r="B482" s="85"/>
      <c r="C482" s="90"/>
      <c r="D482" s="84">
        <v>3</v>
      </c>
      <c r="E482" s="84">
        <v>46</v>
      </c>
      <c r="F482" s="84">
        <v>32</v>
      </c>
      <c r="G482" s="84">
        <v>41</v>
      </c>
      <c r="H482" s="88"/>
      <c r="I482" s="87"/>
      <c r="J482" s="91"/>
      <c r="K482" s="87"/>
      <c r="L482" s="91"/>
      <c r="M482" s="87"/>
      <c r="N482" s="91"/>
      <c r="O482" s="87"/>
      <c r="P482" s="89"/>
    </row>
    <row r="483" spans="1:16">
      <c r="A483" s="85"/>
      <c r="B483" s="85"/>
      <c r="C483" s="90"/>
      <c r="D483" s="84" t="s">
        <v>17</v>
      </c>
      <c r="E483" s="92">
        <f>SUM(E480:E482)</f>
        <v>203</v>
      </c>
      <c r="F483" s="92">
        <f>SUM(F480:F482)</f>
        <v>171</v>
      </c>
      <c r="G483" s="92">
        <f>SUM(G480:G482)</f>
        <v>168</v>
      </c>
      <c r="H483" s="88"/>
      <c r="I483" s="87"/>
      <c r="J483" s="91"/>
      <c r="K483" s="87"/>
      <c r="L483" s="91"/>
      <c r="M483" s="87"/>
      <c r="N483" s="91"/>
      <c r="O483" s="87"/>
      <c r="P483" s="93"/>
    </row>
    <row r="484" spans="1:16" ht="15.75" thickBot="1">
      <c r="A484" s="161"/>
      <c r="B484" s="162">
        <f t="shared" ref="B484" si="91">E484*100/C484</f>
        <v>52.465599999999988</v>
      </c>
      <c r="C484" s="163">
        <v>250</v>
      </c>
      <c r="D484" s="164" t="s">
        <v>100</v>
      </c>
      <c r="E484" s="324">
        <f>AVERAGE(J480:L484)*SUM(E483+F483+G483)/1000</f>
        <v>131.16399999999999</v>
      </c>
      <c r="F484" s="325"/>
      <c r="G484" s="326"/>
      <c r="H484" s="165"/>
      <c r="I484" s="165"/>
      <c r="J484" s="166">
        <v>242</v>
      </c>
      <c r="K484" s="165">
        <v>238</v>
      </c>
      <c r="L484" s="166">
        <v>246</v>
      </c>
      <c r="M484" s="165">
        <v>415</v>
      </c>
      <c r="N484" s="166">
        <v>415</v>
      </c>
      <c r="O484" s="165">
        <v>418</v>
      </c>
      <c r="P484" s="167"/>
    </row>
    <row r="485" spans="1:16">
      <c r="A485" s="85">
        <v>4629</v>
      </c>
      <c r="B485" s="85"/>
      <c r="C485" s="90"/>
      <c r="D485" s="94">
        <v>1</v>
      </c>
      <c r="E485" s="94">
        <v>165</v>
      </c>
      <c r="F485" s="94">
        <v>155</v>
      </c>
      <c r="G485" s="94">
        <v>138</v>
      </c>
      <c r="H485" s="94"/>
      <c r="I485" s="87"/>
      <c r="J485" s="91"/>
      <c r="K485" s="87"/>
      <c r="L485" s="91"/>
      <c r="M485" s="87"/>
      <c r="N485" s="91"/>
      <c r="O485" s="87"/>
      <c r="P485" s="93"/>
    </row>
    <row r="486" spans="1:16">
      <c r="A486" s="85"/>
      <c r="B486" s="90"/>
      <c r="C486" s="79"/>
      <c r="D486" s="84">
        <v>2</v>
      </c>
      <c r="E486" s="84">
        <v>54</v>
      </c>
      <c r="F486" s="84">
        <v>45</v>
      </c>
      <c r="G486" s="84">
        <v>48</v>
      </c>
      <c r="H486" s="84"/>
      <c r="I486" s="87"/>
      <c r="J486" s="87"/>
      <c r="K486" s="87"/>
      <c r="L486" s="87"/>
      <c r="M486" s="87"/>
      <c r="N486" s="87"/>
      <c r="O486" s="87"/>
      <c r="P486" s="89">
        <v>42180</v>
      </c>
    </row>
    <row r="487" spans="1:16">
      <c r="A487" s="85"/>
      <c r="B487" s="85"/>
      <c r="C487" s="90"/>
      <c r="D487" s="84">
        <v>3</v>
      </c>
      <c r="E487" s="84">
        <v>50</v>
      </c>
      <c r="F487" s="84">
        <v>44</v>
      </c>
      <c r="G487" s="84">
        <v>53</v>
      </c>
      <c r="H487" s="84"/>
      <c r="I487" s="87"/>
      <c r="J487" s="91"/>
      <c r="K487" s="87"/>
      <c r="L487" s="91"/>
      <c r="M487" s="87"/>
      <c r="N487" s="91"/>
      <c r="O487" s="87"/>
      <c r="P487" s="89" t="s">
        <v>139</v>
      </c>
    </row>
    <row r="488" spans="1:16">
      <c r="A488" s="85"/>
      <c r="B488" s="85"/>
      <c r="C488" s="90"/>
      <c r="D488" s="84" t="s">
        <v>17</v>
      </c>
      <c r="E488" s="92">
        <f>SUM(E485:E487)</f>
        <v>269</v>
      </c>
      <c r="F488" s="92">
        <f>SUM(F485:F487)</f>
        <v>244</v>
      </c>
      <c r="G488" s="92">
        <f>SUM(G485:G487)</f>
        <v>239</v>
      </c>
      <c r="H488" s="88"/>
      <c r="I488" s="87"/>
      <c r="J488" s="91"/>
      <c r="K488" s="87"/>
      <c r="L488" s="91"/>
      <c r="M488" s="87"/>
      <c r="N488" s="91"/>
      <c r="O488" s="87"/>
      <c r="P488" s="93"/>
    </row>
    <row r="489" spans="1:16" ht="15.75" thickBot="1">
      <c r="A489" s="161"/>
      <c r="B489" s="162">
        <f t="shared" ref="B489" si="92">E489*100/C489</f>
        <v>70.988799999999998</v>
      </c>
      <c r="C489" s="163">
        <v>250</v>
      </c>
      <c r="D489" s="164" t="s">
        <v>100</v>
      </c>
      <c r="E489" s="324">
        <f t="shared" ref="E489" si="93">AVERAGE(J486:L489)*SUM(E488+F488+G488)/1000</f>
        <v>177.47200000000001</v>
      </c>
      <c r="F489" s="325"/>
      <c r="G489" s="326"/>
      <c r="H489" s="165"/>
      <c r="I489" s="165"/>
      <c r="J489" s="173">
        <v>234</v>
      </c>
      <c r="K489" s="165">
        <v>240</v>
      </c>
      <c r="L489" s="166">
        <v>234</v>
      </c>
      <c r="M489" s="165">
        <v>415</v>
      </c>
      <c r="N489" s="166">
        <v>415</v>
      </c>
      <c r="O489" s="165">
        <v>417</v>
      </c>
      <c r="P489" s="163"/>
    </row>
  </sheetData>
  <mergeCells count="91">
    <mergeCell ref="E155:G155"/>
    <mergeCell ref="E125:G125"/>
    <mergeCell ref="E130:G130"/>
    <mergeCell ref="E135:G135"/>
    <mergeCell ref="E140:G140"/>
    <mergeCell ref="E145:G145"/>
    <mergeCell ref="E150:G150"/>
    <mergeCell ref="E120:G120"/>
    <mergeCell ref="E64:G64"/>
    <mergeCell ref="E69:G69"/>
    <mergeCell ref="E74:G74"/>
    <mergeCell ref="E80:G80"/>
    <mergeCell ref="E85:G85"/>
    <mergeCell ref="E90:G90"/>
    <mergeCell ref="E95:G95"/>
    <mergeCell ref="E100:G100"/>
    <mergeCell ref="E105:G105"/>
    <mergeCell ref="E110:G110"/>
    <mergeCell ref="E115:G115"/>
    <mergeCell ref="E59:G59"/>
    <mergeCell ref="P3:P4"/>
    <mergeCell ref="E9:G9"/>
    <mergeCell ref="E14:G14"/>
    <mergeCell ref="E19:G19"/>
    <mergeCell ref="E24:G24"/>
    <mergeCell ref="E29:G29"/>
    <mergeCell ref="M3:O3"/>
    <mergeCell ref="E34:G34"/>
    <mergeCell ref="E39:G39"/>
    <mergeCell ref="E44:G44"/>
    <mergeCell ref="E49:G49"/>
    <mergeCell ref="E54:G54"/>
    <mergeCell ref="A3:A4"/>
    <mergeCell ref="C3:C4"/>
    <mergeCell ref="D3:D4"/>
    <mergeCell ref="E3:G3"/>
    <mergeCell ref="J3:L3"/>
    <mergeCell ref="A158:A159"/>
    <mergeCell ref="C158:C159"/>
    <mergeCell ref="D158:D159"/>
    <mergeCell ref="E158:G158"/>
    <mergeCell ref="J158:L158"/>
    <mergeCell ref="M158:O158"/>
    <mergeCell ref="P158:P159"/>
    <mergeCell ref="E165:G165"/>
    <mergeCell ref="E170:G170"/>
    <mergeCell ref="E175:G175"/>
    <mergeCell ref="E226:G226"/>
    <mergeCell ref="E181:G181"/>
    <mergeCell ref="E186:G186"/>
    <mergeCell ref="E191:G191"/>
    <mergeCell ref="E196:G196"/>
    <mergeCell ref="E201:G201"/>
    <mergeCell ref="P336:P337"/>
    <mergeCell ref="E342:G342"/>
    <mergeCell ref="E348:G348"/>
    <mergeCell ref="E232:G232"/>
    <mergeCell ref="A336:A337"/>
    <mergeCell ref="C336:C337"/>
    <mergeCell ref="D336:D337"/>
    <mergeCell ref="E336:G336"/>
    <mergeCell ref="A468:A469"/>
    <mergeCell ref="C468:C469"/>
    <mergeCell ref="D468:D469"/>
    <mergeCell ref="E468:G468"/>
    <mergeCell ref="E383:G383"/>
    <mergeCell ref="E388:G388"/>
    <mergeCell ref="E393:G393"/>
    <mergeCell ref="E398:G398"/>
    <mergeCell ref="E403:G403"/>
    <mergeCell ref="P468:P469"/>
    <mergeCell ref="E474:G474"/>
    <mergeCell ref="E479:G479"/>
    <mergeCell ref="E408:G408"/>
    <mergeCell ref="E414:G414"/>
    <mergeCell ref="B1:G1"/>
    <mergeCell ref="E484:G484"/>
    <mergeCell ref="E489:G489"/>
    <mergeCell ref="J468:L468"/>
    <mergeCell ref="M468:O468"/>
    <mergeCell ref="E353:G353"/>
    <mergeCell ref="E359:G359"/>
    <mergeCell ref="E365:G365"/>
    <mergeCell ref="E372:G372"/>
    <mergeCell ref="E377:G377"/>
    <mergeCell ref="J336:L336"/>
    <mergeCell ref="M336:O336"/>
    <mergeCell ref="E206:G206"/>
    <mergeCell ref="E211:G211"/>
    <mergeCell ref="E216:G216"/>
    <mergeCell ref="E221:G2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78"/>
  <sheetViews>
    <sheetView zoomScale="115" zoomScaleNormal="115" workbookViewId="0">
      <selection activeCell="B1" sqref="B1:G1"/>
    </sheetView>
  </sheetViews>
  <sheetFormatPr defaultRowHeight="15"/>
  <sheetData>
    <row r="1" spans="1:16" ht="15.75">
      <c r="A1" s="57"/>
      <c r="B1" s="277" t="s">
        <v>404</v>
      </c>
      <c r="C1" s="277"/>
      <c r="D1" s="277"/>
      <c r="E1" s="277"/>
      <c r="F1" s="277"/>
      <c r="G1" s="277"/>
      <c r="H1" s="57"/>
      <c r="I1" s="57"/>
      <c r="J1" s="57"/>
      <c r="K1" s="57"/>
      <c r="L1" s="57"/>
      <c r="M1" s="57"/>
      <c r="N1" s="57"/>
      <c r="O1" s="57"/>
      <c r="P1" s="58"/>
    </row>
    <row r="2" spans="1:16">
      <c r="A2" s="57" t="s">
        <v>146</v>
      </c>
      <c r="B2" s="59"/>
      <c r="C2" s="59"/>
      <c r="D2" s="59"/>
      <c r="E2" s="59"/>
      <c r="F2" s="59"/>
      <c r="G2" s="59"/>
      <c r="H2" s="59"/>
      <c r="I2" s="59"/>
      <c r="J2" s="60"/>
      <c r="K2" s="57"/>
      <c r="L2" s="57"/>
      <c r="M2" s="57"/>
      <c r="N2" s="57"/>
      <c r="O2" s="57"/>
      <c r="P2" s="58"/>
    </row>
    <row r="3" spans="1:16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8"/>
    </row>
    <row r="4" spans="1:16" ht="60.75">
      <c r="A4" s="346" t="s">
        <v>92</v>
      </c>
      <c r="B4" s="348" t="s">
        <v>93</v>
      </c>
      <c r="C4" s="350" t="s">
        <v>3</v>
      </c>
      <c r="D4" s="343" t="s">
        <v>94</v>
      </c>
      <c r="E4" s="344"/>
      <c r="F4" s="345"/>
      <c r="G4" s="179" t="s">
        <v>95</v>
      </c>
      <c r="H4" s="61" t="s">
        <v>96</v>
      </c>
      <c r="I4" s="344" t="s">
        <v>7</v>
      </c>
      <c r="J4" s="344"/>
      <c r="K4" s="344"/>
      <c r="L4" s="343" t="s">
        <v>97</v>
      </c>
      <c r="M4" s="344"/>
      <c r="N4" s="345"/>
      <c r="O4" s="339" t="s">
        <v>98</v>
      </c>
      <c r="P4" s="341" t="s">
        <v>147</v>
      </c>
    </row>
    <row r="5" spans="1:16" ht="15.75" thickBot="1">
      <c r="A5" s="347"/>
      <c r="B5" s="349"/>
      <c r="C5" s="351"/>
      <c r="D5" s="185" t="s">
        <v>10</v>
      </c>
      <c r="E5" s="185" t="s">
        <v>11</v>
      </c>
      <c r="F5" s="185" t="s">
        <v>12</v>
      </c>
      <c r="G5" s="185"/>
      <c r="H5" s="185"/>
      <c r="I5" s="185" t="s">
        <v>10</v>
      </c>
      <c r="J5" s="185" t="s">
        <v>11</v>
      </c>
      <c r="K5" s="185" t="s">
        <v>12</v>
      </c>
      <c r="L5" s="185" t="s">
        <v>10</v>
      </c>
      <c r="M5" s="185" t="s">
        <v>11</v>
      </c>
      <c r="N5" s="185" t="s">
        <v>12</v>
      </c>
      <c r="O5" s="340"/>
      <c r="P5" s="342"/>
    </row>
    <row r="6" spans="1:16">
      <c r="A6" s="65"/>
      <c r="B6" s="66"/>
      <c r="C6" s="72">
        <v>1</v>
      </c>
      <c r="D6" s="72">
        <v>19</v>
      </c>
      <c r="E6" s="72">
        <v>21</v>
      </c>
      <c r="F6" s="72">
        <v>43</v>
      </c>
      <c r="G6" s="72">
        <v>193</v>
      </c>
      <c r="H6" s="66"/>
      <c r="I6" s="67"/>
      <c r="J6" s="66"/>
      <c r="K6" s="67"/>
      <c r="L6" s="66"/>
      <c r="M6" s="67"/>
      <c r="N6" s="66"/>
      <c r="O6" s="68"/>
      <c r="P6" s="336" t="s">
        <v>148</v>
      </c>
    </row>
    <row r="7" spans="1:16">
      <c r="A7" s="65">
        <v>5101</v>
      </c>
      <c r="B7" s="66">
        <v>250</v>
      </c>
      <c r="C7" s="64">
        <v>2</v>
      </c>
      <c r="D7" s="64">
        <v>13</v>
      </c>
      <c r="E7" s="64">
        <v>1</v>
      </c>
      <c r="F7" s="64">
        <v>3</v>
      </c>
      <c r="G7" s="64">
        <v>219</v>
      </c>
      <c r="H7" s="66"/>
      <c r="I7" s="67"/>
      <c r="J7" s="66"/>
      <c r="K7" s="67"/>
      <c r="L7" s="66"/>
      <c r="M7" s="67"/>
      <c r="N7" s="66"/>
      <c r="O7" s="68" t="s">
        <v>149</v>
      </c>
      <c r="P7" s="337"/>
    </row>
    <row r="8" spans="1:16">
      <c r="A8" s="65"/>
      <c r="B8" s="66"/>
      <c r="C8" s="64">
        <v>3</v>
      </c>
      <c r="D8" s="64">
        <v>30</v>
      </c>
      <c r="E8" s="64">
        <v>52</v>
      </c>
      <c r="F8" s="64">
        <v>70</v>
      </c>
      <c r="G8" s="64">
        <v>190</v>
      </c>
      <c r="H8" s="66"/>
      <c r="I8" s="67"/>
      <c r="J8" s="66"/>
      <c r="K8" s="67"/>
      <c r="L8" s="66"/>
      <c r="M8" s="67"/>
      <c r="N8" s="66"/>
      <c r="O8" s="69">
        <v>42177</v>
      </c>
      <c r="P8" s="337"/>
    </row>
    <row r="9" spans="1:16">
      <c r="A9" s="65"/>
      <c r="B9" s="66"/>
      <c r="C9" s="64" t="s">
        <v>17</v>
      </c>
      <c r="D9" s="70">
        <f>SUM(D6:D8)</f>
        <v>62</v>
      </c>
      <c r="E9" s="70">
        <f t="shared" ref="E9:F9" si="0">SUM(E6:E8)</f>
        <v>74</v>
      </c>
      <c r="F9" s="70">
        <f t="shared" si="0"/>
        <v>116</v>
      </c>
      <c r="G9" s="63"/>
      <c r="H9" s="66"/>
      <c r="I9" s="67">
        <v>225</v>
      </c>
      <c r="J9" s="66">
        <v>224</v>
      </c>
      <c r="K9" s="67">
        <v>222</v>
      </c>
      <c r="L9" s="66">
        <v>390</v>
      </c>
      <c r="M9" s="67">
        <v>387</v>
      </c>
      <c r="N9" s="66">
        <v>387</v>
      </c>
      <c r="O9" s="68"/>
      <c r="P9" s="337"/>
    </row>
    <row r="10" spans="1:16" ht="15.75" thickBot="1">
      <c r="A10" s="186"/>
      <c r="B10" s="187"/>
      <c r="C10" s="188" t="s">
        <v>100</v>
      </c>
      <c r="D10" s="189"/>
      <c r="E10" s="202">
        <f>(D9*I9+E9*J9+F9*K9)/1000</f>
        <v>56.277999999999999</v>
      </c>
      <c r="F10" s="190"/>
      <c r="G10" s="187"/>
      <c r="H10" s="187"/>
      <c r="I10" s="191"/>
      <c r="J10" s="187"/>
      <c r="K10" s="191"/>
      <c r="L10" s="187"/>
      <c r="M10" s="191"/>
      <c r="N10" s="187"/>
      <c r="O10" s="192"/>
      <c r="P10" s="338"/>
    </row>
    <row r="11" spans="1:16">
      <c r="A11" s="65"/>
      <c r="B11" s="66"/>
      <c r="C11" s="72">
        <v>1</v>
      </c>
      <c r="D11" s="72">
        <v>35</v>
      </c>
      <c r="E11" s="72">
        <v>19</v>
      </c>
      <c r="F11" s="72">
        <v>41</v>
      </c>
      <c r="G11" s="72">
        <v>190</v>
      </c>
      <c r="H11" s="66"/>
      <c r="I11" s="67"/>
      <c r="J11" s="66"/>
      <c r="K11" s="67"/>
      <c r="L11" s="66"/>
      <c r="M11" s="67"/>
      <c r="N11" s="66"/>
      <c r="O11" s="68"/>
      <c r="P11" s="337" t="s">
        <v>150</v>
      </c>
    </row>
    <row r="12" spans="1:16">
      <c r="A12" s="65">
        <v>5102</v>
      </c>
      <c r="B12" s="66">
        <v>160</v>
      </c>
      <c r="C12" s="64">
        <v>2</v>
      </c>
      <c r="D12" s="64">
        <v>58</v>
      </c>
      <c r="E12" s="64">
        <v>33</v>
      </c>
      <c r="F12" s="64">
        <v>73</v>
      </c>
      <c r="G12" s="64">
        <v>190</v>
      </c>
      <c r="H12" s="66"/>
      <c r="I12" s="67"/>
      <c r="J12" s="66"/>
      <c r="K12" s="67"/>
      <c r="L12" s="66"/>
      <c r="M12" s="67"/>
      <c r="N12" s="66"/>
      <c r="O12" s="76" t="s">
        <v>151</v>
      </c>
      <c r="P12" s="337"/>
    </row>
    <row r="13" spans="1:16">
      <c r="A13" s="65"/>
      <c r="B13" s="66"/>
      <c r="C13" s="64">
        <v>3</v>
      </c>
      <c r="D13" s="64">
        <v>0</v>
      </c>
      <c r="E13" s="64">
        <v>0</v>
      </c>
      <c r="F13" s="64">
        <v>0</v>
      </c>
      <c r="G13" s="64"/>
      <c r="H13" s="66"/>
      <c r="I13" s="67"/>
      <c r="J13" s="66"/>
      <c r="K13" s="67"/>
      <c r="L13" s="66"/>
      <c r="M13" s="67"/>
      <c r="N13" s="66"/>
      <c r="O13" s="69">
        <v>42177</v>
      </c>
      <c r="P13" s="337"/>
    </row>
    <row r="14" spans="1:16">
      <c r="A14" s="65"/>
      <c r="B14" s="66"/>
      <c r="C14" s="64" t="s">
        <v>17</v>
      </c>
      <c r="D14" s="70">
        <f>SUM(D11:D13)</f>
        <v>93</v>
      </c>
      <c r="E14" s="70">
        <f t="shared" ref="E14:F14" si="1">SUM(E11:E13)</f>
        <v>52</v>
      </c>
      <c r="F14" s="70">
        <f t="shared" si="1"/>
        <v>114</v>
      </c>
      <c r="G14" s="63"/>
      <c r="H14" s="66"/>
      <c r="I14" s="67">
        <v>223</v>
      </c>
      <c r="J14" s="66">
        <v>220</v>
      </c>
      <c r="K14" s="67">
        <v>220</v>
      </c>
      <c r="L14" s="66">
        <v>380</v>
      </c>
      <c r="M14" s="67">
        <v>380</v>
      </c>
      <c r="N14" s="66">
        <v>380</v>
      </c>
      <c r="O14" s="68"/>
      <c r="P14" s="337"/>
    </row>
    <row r="15" spans="1:16" ht="15.75" thickBot="1">
      <c r="A15" s="186"/>
      <c r="B15" s="187"/>
      <c r="C15" s="188" t="s">
        <v>100</v>
      </c>
      <c r="D15" s="189"/>
      <c r="E15" s="202">
        <f>(D14*I14+E14*J14+F14*K14)/1000</f>
        <v>57.259</v>
      </c>
      <c r="F15" s="190"/>
      <c r="G15" s="187"/>
      <c r="H15" s="187"/>
      <c r="I15" s="191"/>
      <c r="J15" s="187"/>
      <c r="K15" s="191"/>
      <c r="L15" s="187"/>
      <c r="M15" s="191"/>
      <c r="N15" s="187"/>
      <c r="O15" s="192"/>
      <c r="P15" s="338"/>
    </row>
    <row r="16" spans="1:16">
      <c r="A16" s="65"/>
      <c r="B16" s="66"/>
      <c r="C16" s="72">
        <v>1</v>
      </c>
      <c r="D16" s="72">
        <v>51</v>
      </c>
      <c r="E16" s="72">
        <v>70</v>
      </c>
      <c r="F16" s="72">
        <v>98</v>
      </c>
      <c r="G16" s="72">
        <v>185</v>
      </c>
      <c r="H16" s="66"/>
      <c r="I16" s="67"/>
      <c r="J16" s="66"/>
      <c r="K16" s="67"/>
      <c r="L16" s="66"/>
      <c r="M16" s="67"/>
      <c r="N16" s="66"/>
      <c r="O16" s="68"/>
      <c r="P16" s="336" t="s">
        <v>152</v>
      </c>
    </row>
    <row r="17" spans="1:16">
      <c r="A17" s="65">
        <v>5103</v>
      </c>
      <c r="B17" s="66">
        <v>250</v>
      </c>
      <c r="C17" s="64">
        <v>2</v>
      </c>
      <c r="D17" s="64">
        <v>95</v>
      </c>
      <c r="E17" s="64">
        <v>45</v>
      </c>
      <c r="F17" s="64">
        <v>38</v>
      </c>
      <c r="G17" s="64">
        <v>192</v>
      </c>
      <c r="H17" s="66"/>
      <c r="I17" s="67"/>
      <c r="J17" s="66"/>
      <c r="K17" s="67"/>
      <c r="L17" s="66"/>
      <c r="M17" s="67"/>
      <c r="N17" s="66"/>
      <c r="O17" s="68" t="s">
        <v>151</v>
      </c>
      <c r="P17" s="337"/>
    </row>
    <row r="18" spans="1:16">
      <c r="A18" s="65"/>
      <c r="B18" s="66"/>
      <c r="C18" s="64">
        <v>3</v>
      </c>
      <c r="D18" s="64">
        <v>0</v>
      </c>
      <c r="E18" s="64">
        <v>0</v>
      </c>
      <c r="F18" s="64">
        <v>0</v>
      </c>
      <c r="G18" s="64"/>
      <c r="H18" s="66"/>
      <c r="I18" s="67"/>
      <c r="J18" s="66"/>
      <c r="K18" s="67"/>
      <c r="L18" s="66"/>
      <c r="M18" s="67"/>
      <c r="N18" s="66"/>
      <c r="O18" s="69">
        <v>42177</v>
      </c>
      <c r="P18" s="337"/>
    </row>
    <row r="19" spans="1:16">
      <c r="A19" s="65"/>
      <c r="B19" s="66"/>
      <c r="C19" s="64" t="s">
        <v>17</v>
      </c>
      <c r="D19" s="70">
        <f>SUM(D16:D18)</f>
        <v>146</v>
      </c>
      <c r="E19" s="70">
        <f t="shared" ref="E19:F19" si="2">SUM(E16:E18)</f>
        <v>115</v>
      </c>
      <c r="F19" s="70">
        <f t="shared" si="2"/>
        <v>136</v>
      </c>
      <c r="G19" s="63"/>
      <c r="H19" s="66"/>
      <c r="I19" s="67">
        <v>220</v>
      </c>
      <c r="J19" s="66">
        <v>219</v>
      </c>
      <c r="K19" s="67">
        <v>220</v>
      </c>
      <c r="L19" s="66">
        <v>380</v>
      </c>
      <c r="M19" s="67">
        <v>386</v>
      </c>
      <c r="N19" s="66">
        <v>389</v>
      </c>
      <c r="O19" s="68"/>
      <c r="P19" s="337"/>
    </row>
    <row r="20" spans="1:16" ht="15.75" thickBot="1">
      <c r="A20" s="186"/>
      <c r="B20" s="187"/>
      <c r="C20" s="188" t="s">
        <v>100</v>
      </c>
      <c r="D20" s="189"/>
      <c r="E20" s="202">
        <f>(D19*I19+E19*J19+F19*K19)/1000</f>
        <v>87.224999999999994</v>
      </c>
      <c r="F20" s="190"/>
      <c r="G20" s="187"/>
      <c r="H20" s="187"/>
      <c r="I20" s="191"/>
      <c r="J20" s="187"/>
      <c r="K20" s="191"/>
      <c r="L20" s="187"/>
      <c r="M20" s="191"/>
      <c r="N20" s="187"/>
      <c r="O20" s="187"/>
      <c r="P20" s="338"/>
    </row>
    <row r="21" spans="1:16">
      <c r="A21" s="65"/>
      <c r="B21" s="66"/>
      <c r="C21" s="72">
        <v>1</v>
      </c>
      <c r="D21" s="72">
        <v>47</v>
      </c>
      <c r="E21" s="72">
        <v>32</v>
      </c>
      <c r="F21" s="72">
        <v>43</v>
      </c>
      <c r="G21" s="72">
        <v>210</v>
      </c>
      <c r="H21" s="66"/>
      <c r="I21" s="67"/>
      <c r="J21" s="66"/>
      <c r="K21" s="67"/>
      <c r="L21" s="66"/>
      <c r="M21" s="67"/>
      <c r="N21" s="66"/>
      <c r="O21" s="68"/>
      <c r="P21" s="333"/>
    </row>
    <row r="22" spans="1:16">
      <c r="A22" s="65">
        <v>5104</v>
      </c>
      <c r="B22" s="66">
        <v>250</v>
      </c>
      <c r="C22" s="64">
        <v>2</v>
      </c>
      <c r="D22" s="64">
        <v>60</v>
      </c>
      <c r="E22" s="64">
        <v>44</v>
      </c>
      <c r="F22" s="64">
        <v>16</v>
      </c>
      <c r="G22" s="64">
        <v>215</v>
      </c>
      <c r="H22" s="66"/>
      <c r="I22" s="67"/>
      <c r="J22" s="66"/>
      <c r="K22" s="67"/>
      <c r="L22" s="66"/>
      <c r="M22" s="67"/>
      <c r="N22" s="66"/>
      <c r="O22" s="68" t="s">
        <v>153</v>
      </c>
      <c r="P22" s="334"/>
    </row>
    <row r="23" spans="1:16">
      <c r="A23" s="65"/>
      <c r="B23" s="66"/>
      <c r="C23" s="64">
        <v>3</v>
      </c>
      <c r="D23" s="64">
        <v>21</v>
      </c>
      <c r="E23" s="64">
        <v>24</v>
      </c>
      <c r="F23" s="64">
        <v>51</v>
      </c>
      <c r="G23" s="64">
        <v>220</v>
      </c>
      <c r="H23" s="66"/>
      <c r="I23" s="67"/>
      <c r="J23" s="66"/>
      <c r="K23" s="67"/>
      <c r="L23" s="66"/>
      <c r="M23" s="67"/>
      <c r="N23" s="66"/>
      <c r="O23" s="69">
        <v>42177</v>
      </c>
      <c r="P23" s="334"/>
    </row>
    <row r="24" spans="1:16">
      <c r="A24" s="65"/>
      <c r="B24" s="66"/>
      <c r="C24" s="64" t="s">
        <v>17</v>
      </c>
      <c r="D24" s="70">
        <f>SUM(D21:D23)</f>
        <v>128</v>
      </c>
      <c r="E24" s="70">
        <f t="shared" ref="E24:F24" si="3">SUM(E21:E23)</f>
        <v>100</v>
      </c>
      <c r="F24" s="70">
        <f t="shared" si="3"/>
        <v>110</v>
      </c>
      <c r="G24" s="63"/>
      <c r="H24" s="66"/>
      <c r="I24" s="67">
        <v>223</v>
      </c>
      <c r="J24" s="66">
        <v>222</v>
      </c>
      <c r="K24" s="67">
        <v>220</v>
      </c>
      <c r="L24" s="66">
        <v>383</v>
      </c>
      <c r="M24" s="67">
        <v>387</v>
      </c>
      <c r="N24" s="66">
        <v>383</v>
      </c>
      <c r="O24" s="68"/>
      <c r="P24" s="334"/>
    </row>
    <row r="25" spans="1:16" ht="15.75" thickBot="1">
      <c r="A25" s="186"/>
      <c r="B25" s="187"/>
      <c r="C25" s="188" t="s">
        <v>100</v>
      </c>
      <c r="D25" s="189"/>
      <c r="E25" s="202">
        <f>(D24*I24+E24*J24+F24*K24)/1000</f>
        <v>74.944000000000003</v>
      </c>
      <c r="F25" s="190"/>
      <c r="G25" s="187"/>
      <c r="H25" s="187"/>
      <c r="I25" s="191"/>
      <c r="J25" s="187"/>
      <c r="K25" s="191"/>
      <c r="L25" s="187"/>
      <c r="M25" s="191"/>
      <c r="N25" s="187"/>
      <c r="O25" s="192"/>
      <c r="P25" s="335"/>
    </row>
    <row r="26" spans="1:16">
      <c r="A26" s="65"/>
      <c r="B26" s="66"/>
      <c r="C26" s="72">
        <v>1</v>
      </c>
      <c r="D26" s="72">
        <v>3</v>
      </c>
      <c r="E26" s="72">
        <v>7</v>
      </c>
      <c r="F26" s="72">
        <v>34</v>
      </c>
      <c r="G26" s="72">
        <v>220</v>
      </c>
      <c r="H26" s="66"/>
      <c r="I26" s="65"/>
      <c r="J26" s="66"/>
      <c r="K26" s="67"/>
      <c r="L26" s="66"/>
      <c r="M26" s="67"/>
      <c r="N26" s="66"/>
      <c r="O26" s="68" t="s">
        <v>154</v>
      </c>
      <c r="P26" s="336" t="s">
        <v>155</v>
      </c>
    </row>
    <row r="27" spans="1:16">
      <c r="A27" s="65">
        <v>5105</v>
      </c>
      <c r="B27" s="66">
        <v>100</v>
      </c>
      <c r="C27" s="64">
        <v>2</v>
      </c>
      <c r="D27" s="64">
        <v>8</v>
      </c>
      <c r="E27" s="64">
        <v>35</v>
      </c>
      <c r="F27" s="64">
        <v>16</v>
      </c>
      <c r="G27" s="64">
        <v>218</v>
      </c>
      <c r="H27" s="66"/>
      <c r="I27" s="67"/>
      <c r="J27" s="66"/>
      <c r="K27" s="67"/>
      <c r="L27" s="66"/>
      <c r="M27" s="67"/>
      <c r="N27" s="66"/>
      <c r="O27" s="69">
        <v>42177</v>
      </c>
      <c r="P27" s="337"/>
    </row>
    <row r="28" spans="1:16">
      <c r="A28" s="65"/>
      <c r="B28" s="66"/>
      <c r="C28" s="64" t="s">
        <v>17</v>
      </c>
      <c r="D28" s="70">
        <f>SUM(D26:D27)</f>
        <v>11</v>
      </c>
      <c r="E28" s="70">
        <f t="shared" ref="E28:F28" si="4">SUM(E26:E27)</f>
        <v>42</v>
      </c>
      <c r="F28" s="70">
        <f t="shared" si="4"/>
        <v>50</v>
      </c>
      <c r="G28" s="63"/>
      <c r="H28" s="66"/>
      <c r="I28" s="67">
        <v>225</v>
      </c>
      <c r="J28" s="66">
        <v>220</v>
      </c>
      <c r="K28" s="67">
        <v>223</v>
      </c>
      <c r="L28" s="66">
        <v>380</v>
      </c>
      <c r="M28" s="67">
        <v>385</v>
      </c>
      <c r="N28" s="66">
        <v>388</v>
      </c>
      <c r="O28" s="68"/>
      <c r="P28" s="337"/>
    </row>
    <row r="29" spans="1:16" ht="15.75" thickBot="1">
      <c r="A29" s="186"/>
      <c r="B29" s="187"/>
      <c r="C29" s="188" t="s">
        <v>100</v>
      </c>
      <c r="D29" s="189"/>
      <c r="E29" s="202">
        <f>(D28*I28+E28*J28+F28*K28)/1000</f>
        <v>22.864999999999998</v>
      </c>
      <c r="F29" s="190"/>
      <c r="G29" s="187"/>
      <c r="H29" s="187"/>
      <c r="I29" s="191"/>
      <c r="J29" s="187"/>
      <c r="K29" s="191"/>
      <c r="L29" s="187"/>
      <c r="M29" s="191"/>
      <c r="N29" s="187"/>
      <c r="O29" s="192"/>
      <c r="P29" s="338"/>
    </row>
    <row r="30" spans="1:16">
      <c r="A30" s="65"/>
      <c r="B30" s="66"/>
      <c r="C30" s="72">
        <v>1</v>
      </c>
      <c r="D30" s="72">
        <v>45</v>
      </c>
      <c r="E30" s="72">
        <v>70</v>
      </c>
      <c r="F30" s="72">
        <v>22</v>
      </c>
      <c r="G30" s="72">
        <v>210</v>
      </c>
      <c r="H30" s="66"/>
      <c r="I30" s="67"/>
      <c r="J30" s="66"/>
      <c r="K30" s="67"/>
      <c r="L30" s="66"/>
      <c r="M30" s="67"/>
      <c r="N30" s="66"/>
      <c r="O30" s="68"/>
      <c r="P30" s="336" t="s">
        <v>156</v>
      </c>
    </row>
    <row r="31" spans="1:16">
      <c r="A31" s="65">
        <v>5106</v>
      </c>
      <c r="B31" s="66">
        <v>250</v>
      </c>
      <c r="C31" s="64">
        <v>2</v>
      </c>
      <c r="D31" s="64">
        <v>13</v>
      </c>
      <c r="E31" s="64">
        <v>16</v>
      </c>
      <c r="F31" s="64">
        <v>23</v>
      </c>
      <c r="G31" s="64">
        <v>212</v>
      </c>
      <c r="H31" s="66"/>
      <c r="I31" s="67"/>
      <c r="J31" s="66"/>
      <c r="K31" s="67"/>
      <c r="L31" s="66"/>
      <c r="M31" s="67"/>
      <c r="N31" s="66"/>
      <c r="O31" s="68" t="s">
        <v>157</v>
      </c>
      <c r="P31" s="337"/>
    </row>
    <row r="32" spans="1:16">
      <c r="A32" s="65"/>
      <c r="B32" s="66"/>
      <c r="C32" s="64">
        <v>3</v>
      </c>
      <c r="D32" s="64">
        <v>22</v>
      </c>
      <c r="E32" s="64">
        <v>20</v>
      </c>
      <c r="F32" s="64">
        <v>24</v>
      </c>
      <c r="G32" s="64">
        <v>214</v>
      </c>
      <c r="H32" s="66"/>
      <c r="I32" s="67"/>
      <c r="J32" s="66"/>
      <c r="K32" s="67"/>
      <c r="L32" s="66"/>
      <c r="M32" s="67"/>
      <c r="N32" s="66"/>
      <c r="O32" s="69">
        <v>42177</v>
      </c>
      <c r="P32" s="337"/>
    </row>
    <row r="33" spans="1:16">
      <c r="A33" s="65"/>
      <c r="B33" s="66"/>
      <c r="C33" s="64">
        <v>4</v>
      </c>
      <c r="D33" s="64">
        <v>57</v>
      </c>
      <c r="E33" s="64">
        <v>58</v>
      </c>
      <c r="F33" s="64">
        <v>50</v>
      </c>
      <c r="G33" s="64">
        <v>189</v>
      </c>
      <c r="H33" s="66"/>
      <c r="I33" s="67"/>
      <c r="J33" s="66"/>
      <c r="K33" s="67"/>
      <c r="L33" s="66"/>
      <c r="M33" s="67"/>
      <c r="N33" s="66"/>
      <c r="O33" s="68"/>
      <c r="P33" s="337"/>
    </row>
    <row r="34" spans="1:16">
      <c r="A34" s="65"/>
      <c r="B34" s="66"/>
      <c r="C34" s="64" t="s">
        <v>17</v>
      </c>
      <c r="D34" s="70">
        <f>SUM(D30:D33)</f>
        <v>137</v>
      </c>
      <c r="E34" s="70">
        <f>SUM(E30:E33)</f>
        <v>164</v>
      </c>
      <c r="F34" s="70">
        <f>SUM(F30:F33)</f>
        <v>119</v>
      </c>
      <c r="G34" s="63"/>
      <c r="H34" s="66"/>
      <c r="I34" s="67">
        <v>220</v>
      </c>
      <c r="J34" s="66">
        <v>222</v>
      </c>
      <c r="K34" s="67">
        <v>224</v>
      </c>
      <c r="L34" s="66">
        <v>382</v>
      </c>
      <c r="M34" s="67">
        <v>380</v>
      </c>
      <c r="N34" s="66">
        <v>385</v>
      </c>
      <c r="O34" s="68"/>
      <c r="P34" s="337"/>
    </row>
    <row r="35" spans="1:16" ht="15.75" thickBot="1">
      <c r="A35" s="186"/>
      <c r="B35" s="187"/>
      <c r="C35" s="188" t="s">
        <v>100</v>
      </c>
      <c r="D35" s="193"/>
      <c r="E35" s="202">
        <f>(D34*I34+E34*J34+F34*K34)/1000</f>
        <v>93.203999999999994</v>
      </c>
      <c r="F35" s="194"/>
      <c r="G35" s="187"/>
      <c r="H35" s="187"/>
      <c r="I35" s="191"/>
      <c r="J35" s="187"/>
      <c r="K35" s="191"/>
      <c r="L35" s="187"/>
      <c r="M35" s="191"/>
      <c r="N35" s="187"/>
      <c r="O35" s="192"/>
      <c r="P35" s="338"/>
    </row>
    <row r="36" spans="1:16">
      <c r="A36" s="65"/>
      <c r="B36" s="66"/>
      <c r="C36" s="72">
        <v>1</v>
      </c>
      <c r="D36" s="72">
        <v>0</v>
      </c>
      <c r="E36" s="72">
        <v>2</v>
      </c>
      <c r="F36" s="72">
        <v>1</v>
      </c>
      <c r="G36" s="72">
        <v>221</v>
      </c>
      <c r="H36" s="66"/>
      <c r="I36" s="67"/>
      <c r="J36" s="66"/>
      <c r="K36" s="67"/>
      <c r="L36" s="66"/>
      <c r="M36" s="67"/>
      <c r="N36" s="66"/>
      <c r="O36" s="68" t="s">
        <v>158</v>
      </c>
      <c r="P36" s="336" t="s">
        <v>159</v>
      </c>
    </row>
    <row r="37" spans="1:16">
      <c r="A37" s="65">
        <v>5108</v>
      </c>
      <c r="B37" s="66">
        <v>100</v>
      </c>
      <c r="C37" s="64">
        <v>2</v>
      </c>
      <c r="D37" s="64"/>
      <c r="E37" s="64"/>
      <c r="F37" s="64"/>
      <c r="G37" s="64"/>
      <c r="H37" s="66"/>
      <c r="I37" s="65"/>
      <c r="J37" s="66"/>
      <c r="K37" s="67"/>
      <c r="L37" s="66"/>
      <c r="M37" s="67"/>
      <c r="N37" s="66"/>
      <c r="O37" s="69">
        <v>42177</v>
      </c>
      <c r="P37" s="337"/>
    </row>
    <row r="38" spans="1:16">
      <c r="A38" s="65"/>
      <c r="B38" s="66"/>
      <c r="C38" s="64" t="s">
        <v>17</v>
      </c>
      <c r="D38" s="70">
        <f>SUM(D36:D37)</f>
        <v>0</v>
      </c>
      <c r="E38" s="70">
        <f t="shared" ref="E38:F38" si="5">SUM(E36:E37)</f>
        <v>2</v>
      </c>
      <c r="F38" s="70">
        <f t="shared" si="5"/>
        <v>1</v>
      </c>
      <c r="G38" s="63"/>
      <c r="H38" s="66"/>
      <c r="I38" s="67">
        <v>225</v>
      </c>
      <c r="J38" s="66">
        <v>225</v>
      </c>
      <c r="K38" s="67">
        <v>225</v>
      </c>
      <c r="L38" s="66">
        <v>395</v>
      </c>
      <c r="M38" s="67">
        <v>391</v>
      </c>
      <c r="N38" s="66">
        <v>392</v>
      </c>
      <c r="O38" s="68"/>
      <c r="P38" s="337"/>
    </row>
    <row r="39" spans="1:16" ht="15.75" thickBot="1">
      <c r="A39" s="186"/>
      <c r="B39" s="187"/>
      <c r="C39" s="188" t="s">
        <v>100</v>
      </c>
      <c r="D39" s="189"/>
      <c r="E39" s="202">
        <f>(D38*I38+E38*J38+F38*K38)/1000</f>
        <v>0.67500000000000004</v>
      </c>
      <c r="F39" s="190"/>
      <c r="G39" s="187"/>
      <c r="H39" s="187"/>
      <c r="I39" s="191"/>
      <c r="J39" s="187"/>
      <c r="K39" s="191"/>
      <c r="L39" s="187"/>
      <c r="M39" s="191"/>
      <c r="N39" s="187"/>
      <c r="O39" s="192"/>
      <c r="P39" s="338"/>
    </row>
    <row r="40" spans="1:16">
      <c r="A40" s="65">
        <v>5109</v>
      </c>
      <c r="B40" s="66">
        <v>250</v>
      </c>
      <c r="C40" s="72">
        <v>1</v>
      </c>
      <c r="D40" s="72">
        <v>2</v>
      </c>
      <c r="E40" s="72">
        <v>4</v>
      </c>
      <c r="F40" s="72">
        <v>8</v>
      </c>
      <c r="G40" s="72">
        <v>225</v>
      </c>
      <c r="H40" s="66"/>
      <c r="I40" s="65"/>
      <c r="J40" s="66"/>
      <c r="K40" s="67"/>
      <c r="L40" s="66"/>
      <c r="M40" s="67"/>
      <c r="N40" s="66"/>
      <c r="O40" s="68" t="s">
        <v>160</v>
      </c>
      <c r="P40" s="336" t="s">
        <v>161</v>
      </c>
    </row>
    <row r="41" spans="1:16">
      <c r="A41" s="65"/>
      <c r="B41" s="66"/>
      <c r="C41" s="64"/>
      <c r="D41" s="64"/>
      <c r="E41" s="64"/>
      <c r="F41" s="64"/>
      <c r="G41" s="63"/>
      <c r="H41" s="66"/>
      <c r="I41" s="67"/>
      <c r="J41" s="66"/>
      <c r="K41" s="67"/>
      <c r="L41" s="66"/>
      <c r="M41" s="67"/>
      <c r="N41" s="66"/>
      <c r="O41" s="68"/>
      <c r="P41" s="337"/>
    </row>
    <row r="42" spans="1:16">
      <c r="A42" s="65"/>
      <c r="B42" s="66"/>
      <c r="C42" s="64" t="s">
        <v>17</v>
      </c>
      <c r="D42" s="70">
        <f>SUM(D40:D41)</f>
        <v>2</v>
      </c>
      <c r="E42" s="70">
        <f t="shared" ref="E42:F42" si="6">SUM(E40:E41)</f>
        <v>4</v>
      </c>
      <c r="F42" s="70">
        <f t="shared" si="6"/>
        <v>8</v>
      </c>
      <c r="G42" s="63"/>
      <c r="H42" s="66"/>
      <c r="I42" s="67">
        <v>223</v>
      </c>
      <c r="J42" s="66">
        <v>230</v>
      </c>
      <c r="K42" s="67">
        <v>225</v>
      </c>
      <c r="L42" s="66">
        <v>395</v>
      </c>
      <c r="M42" s="67">
        <v>395</v>
      </c>
      <c r="N42" s="66">
        <v>395</v>
      </c>
      <c r="O42" s="69">
        <v>42177</v>
      </c>
      <c r="P42" s="337"/>
    </row>
    <row r="43" spans="1:16" ht="15.75" thickBot="1">
      <c r="A43" s="186"/>
      <c r="B43" s="187"/>
      <c r="C43" s="188" t="s">
        <v>100</v>
      </c>
      <c r="D43" s="189"/>
      <c r="E43" s="202">
        <f>(D42*I42+E42*J42+F42*K42)/1000</f>
        <v>3.1659999999999999</v>
      </c>
      <c r="F43" s="190"/>
      <c r="G43" s="187"/>
      <c r="H43" s="187"/>
      <c r="I43" s="191"/>
      <c r="J43" s="187"/>
      <c r="K43" s="191"/>
      <c r="L43" s="187"/>
      <c r="M43" s="191"/>
      <c r="N43" s="187"/>
      <c r="O43" s="192"/>
      <c r="P43" s="338"/>
    </row>
    <row r="44" spans="1:16">
      <c r="A44" s="66"/>
      <c r="B44" s="66"/>
      <c r="C44" s="72">
        <v>1</v>
      </c>
      <c r="D44" s="72">
        <v>16</v>
      </c>
      <c r="E44" s="72">
        <v>43</v>
      </c>
      <c r="F44" s="72">
        <v>46</v>
      </c>
      <c r="G44" s="72">
        <v>190</v>
      </c>
      <c r="H44" s="66"/>
      <c r="I44" s="66"/>
      <c r="J44" s="66"/>
      <c r="K44" s="66"/>
      <c r="L44" s="66"/>
      <c r="M44" s="66"/>
      <c r="N44" s="66"/>
      <c r="O44" s="66" t="s">
        <v>162</v>
      </c>
      <c r="P44" s="336" t="s">
        <v>163</v>
      </c>
    </row>
    <row r="45" spans="1:16">
      <c r="A45" s="66">
        <v>5110</v>
      </c>
      <c r="B45" s="66">
        <v>100</v>
      </c>
      <c r="C45" s="64">
        <v>2</v>
      </c>
      <c r="D45" s="64">
        <v>16</v>
      </c>
      <c r="E45" s="64">
        <v>7</v>
      </c>
      <c r="F45" s="64">
        <v>31</v>
      </c>
      <c r="G45" s="64">
        <v>195</v>
      </c>
      <c r="H45" s="66"/>
      <c r="I45" s="66"/>
      <c r="J45" s="66"/>
      <c r="K45" s="66"/>
      <c r="L45" s="66"/>
      <c r="M45" s="66"/>
      <c r="N45" s="66"/>
      <c r="O45" s="77">
        <v>42177</v>
      </c>
      <c r="P45" s="337"/>
    </row>
    <row r="46" spans="1:16">
      <c r="A46" s="66"/>
      <c r="B46" s="66"/>
      <c r="C46" s="64" t="s">
        <v>17</v>
      </c>
      <c r="D46" s="70">
        <f>SUM(D44:D45)</f>
        <v>32</v>
      </c>
      <c r="E46" s="70">
        <f t="shared" ref="E46:F46" si="7">SUM(E44:E45)</f>
        <v>50</v>
      </c>
      <c r="F46" s="70">
        <f t="shared" si="7"/>
        <v>77</v>
      </c>
      <c r="G46" s="63"/>
      <c r="H46" s="66"/>
      <c r="I46" s="66">
        <v>225</v>
      </c>
      <c r="J46" s="66">
        <v>225</v>
      </c>
      <c r="K46" s="66">
        <v>219</v>
      </c>
      <c r="L46" s="66">
        <v>384</v>
      </c>
      <c r="M46" s="66">
        <v>385</v>
      </c>
      <c r="N46" s="66">
        <v>387</v>
      </c>
      <c r="O46" s="66"/>
      <c r="P46" s="337"/>
    </row>
    <row r="47" spans="1:16" ht="15.75" thickBot="1">
      <c r="A47" s="187"/>
      <c r="B47" s="187"/>
      <c r="C47" s="188" t="s">
        <v>100</v>
      </c>
      <c r="D47" s="189"/>
      <c r="E47" s="202">
        <f>(D46*I46+E46*J46+F46*K46)/1000</f>
        <v>35.313000000000002</v>
      </c>
      <c r="F47" s="190"/>
      <c r="G47" s="187"/>
      <c r="H47" s="187"/>
      <c r="I47" s="187"/>
      <c r="J47" s="187"/>
      <c r="K47" s="187"/>
      <c r="L47" s="187"/>
      <c r="M47" s="187"/>
      <c r="N47" s="187"/>
      <c r="O47" s="187"/>
      <c r="P47" s="338"/>
    </row>
    <row r="48" spans="1:16">
      <c r="A48" s="66"/>
      <c r="B48" s="66"/>
      <c r="C48" s="72">
        <v>1</v>
      </c>
      <c r="D48" s="72">
        <v>20</v>
      </c>
      <c r="E48" s="72">
        <v>8</v>
      </c>
      <c r="F48" s="72">
        <v>6</v>
      </c>
      <c r="G48" s="72">
        <v>200</v>
      </c>
      <c r="H48" s="66"/>
      <c r="I48" s="66"/>
      <c r="J48" s="66"/>
      <c r="K48" s="66"/>
      <c r="L48" s="66"/>
      <c r="M48" s="66"/>
      <c r="N48" s="66"/>
      <c r="O48" s="66" t="s">
        <v>164</v>
      </c>
      <c r="P48" s="333"/>
    </row>
    <row r="49" spans="1:16">
      <c r="A49" s="66">
        <v>5111</v>
      </c>
      <c r="B49" s="66">
        <v>100</v>
      </c>
      <c r="C49" s="64">
        <v>2</v>
      </c>
      <c r="D49" s="64">
        <v>5</v>
      </c>
      <c r="E49" s="64">
        <v>26</v>
      </c>
      <c r="F49" s="64">
        <v>27</v>
      </c>
      <c r="G49" s="64">
        <v>200</v>
      </c>
      <c r="H49" s="66"/>
      <c r="I49" s="66"/>
      <c r="J49" s="66"/>
      <c r="K49" s="66"/>
      <c r="L49" s="66"/>
      <c r="M49" s="66"/>
      <c r="N49" s="66"/>
      <c r="O49" s="77">
        <v>42177</v>
      </c>
      <c r="P49" s="334"/>
    </row>
    <row r="50" spans="1:16">
      <c r="A50" s="66"/>
      <c r="B50" s="66"/>
      <c r="C50" s="64"/>
      <c r="D50" s="64">
        <v>12</v>
      </c>
      <c r="E50" s="64">
        <v>33</v>
      </c>
      <c r="F50" s="64">
        <v>20</v>
      </c>
      <c r="G50" s="63">
        <v>195</v>
      </c>
      <c r="H50" s="66"/>
      <c r="I50" s="66"/>
      <c r="J50" s="66"/>
      <c r="K50" s="66"/>
      <c r="L50" s="66"/>
      <c r="M50" s="66"/>
      <c r="N50" s="66"/>
      <c r="O50" s="66"/>
      <c r="P50" s="334"/>
    </row>
    <row r="51" spans="1:16">
      <c r="A51" s="66"/>
      <c r="B51" s="66"/>
      <c r="C51" s="64" t="s">
        <v>17</v>
      </c>
      <c r="D51" s="70">
        <f>SUM(D48:D50)</f>
        <v>37</v>
      </c>
      <c r="E51" s="70">
        <f t="shared" ref="E51:F51" si="8">SUM(E48:E50)</f>
        <v>67</v>
      </c>
      <c r="F51" s="70">
        <f t="shared" si="8"/>
        <v>53</v>
      </c>
      <c r="G51" s="63"/>
      <c r="H51" s="66"/>
      <c r="I51" s="66">
        <v>224</v>
      </c>
      <c r="J51" s="66">
        <v>222</v>
      </c>
      <c r="K51" s="66">
        <v>222</v>
      </c>
      <c r="L51" s="66">
        <v>385</v>
      </c>
      <c r="M51" s="66">
        <v>386</v>
      </c>
      <c r="N51" s="66">
        <v>382</v>
      </c>
      <c r="O51" s="66"/>
      <c r="P51" s="334"/>
    </row>
    <row r="52" spans="1:16" ht="15.75" thickBot="1">
      <c r="A52" s="187"/>
      <c r="B52" s="187"/>
      <c r="C52" s="188" t="s">
        <v>100</v>
      </c>
      <c r="D52" s="189"/>
      <c r="E52" s="202">
        <f>(D51*I51+E51*J51+F51*K51)/1000</f>
        <v>34.927999999999997</v>
      </c>
      <c r="F52" s="190"/>
      <c r="G52" s="187"/>
      <c r="H52" s="187"/>
      <c r="I52" s="187"/>
      <c r="J52" s="187"/>
      <c r="K52" s="187"/>
      <c r="L52" s="187"/>
      <c r="M52" s="187"/>
      <c r="N52" s="187"/>
      <c r="O52" s="187"/>
      <c r="P52" s="335"/>
    </row>
    <row r="53" spans="1:16" ht="15.75" thickBot="1">
      <c r="A53" s="195"/>
      <c r="B53" s="195"/>
      <c r="C53" s="196" t="s">
        <v>165</v>
      </c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7"/>
    </row>
    <row r="54" spans="1:16">
      <c r="A54" s="66"/>
      <c r="B54" s="66"/>
      <c r="C54" s="72">
        <v>1</v>
      </c>
      <c r="D54" s="72">
        <v>49</v>
      </c>
      <c r="E54" s="72">
        <v>37</v>
      </c>
      <c r="F54" s="72">
        <v>22</v>
      </c>
      <c r="G54" s="71">
        <v>195</v>
      </c>
      <c r="H54" s="66"/>
      <c r="I54" s="66"/>
      <c r="J54" s="66"/>
      <c r="K54" s="66"/>
      <c r="L54" s="66"/>
      <c r="M54" s="66"/>
      <c r="N54" s="66"/>
      <c r="O54" s="66"/>
      <c r="P54" s="333"/>
    </row>
    <row r="55" spans="1:16">
      <c r="A55" s="66">
        <v>5601</v>
      </c>
      <c r="B55" s="66">
        <v>250</v>
      </c>
      <c r="C55" s="64">
        <v>2</v>
      </c>
      <c r="D55" s="64">
        <v>62</v>
      </c>
      <c r="E55" s="64">
        <v>49</v>
      </c>
      <c r="F55" s="64">
        <v>67</v>
      </c>
      <c r="G55" s="73">
        <v>190</v>
      </c>
      <c r="H55" s="66"/>
      <c r="I55" s="66"/>
      <c r="J55" s="66"/>
      <c r="K55" s="66"/>
      <c r="L55" s="66"/>
      <c r="M55" s="66"/>
      <c r="N55" s="66"/>
      <c r="O55" s="66" t="s">
        <v>166</v>
      </c>
      <c r="P55" s="334"/>
    </row>
    <row r="56" spans="1:16">
      <c r="A56" s="66"/>
      <c r="B56" s="66"/>
      <c r="C56" s="64">
        <v>3</v>
      </c>
      <c r="D56" s="64">
        <v>13</v>
      </c>
      <c r="E56" s="64">
        <v>13</v>
      </c>
      <c r="F56" s="64">
        <v>12</v>
      </c>
      <c r="G56" s="73">
        <v>200</v>
      </c>
      <c r="H56" s="66"/>
      <c r="I56" s="66"/>
      <c r="J56" s="66"/>
      <c r="K56" s="66"/>
      <c r="L56" s="66"/>
      <c r="M56" s="66"/>
      <c r="N56" s="66"/>
      <c r="O56" s="77">
        <v>42178</v>
      </c>
      <c r="P56" s="334"/>
    </row>
    <row r="57" spans="1:16">
      <c r="A57" s="66"/>
      <c r="B57" s="66"/>
      <c r="C57" s="64">
        <v>4</v>
      </c>
      <c r="D57" s="64">
        <v>7</v>
      </c>
      <c r="E57" s="64">
        <v>5</v>
      </c>
      <c r="F57" s="64">
        <v>9</v>
      </c>
      <c r="G57" s="64">
        <v>215</v>
      </c>
      <c r="H57" s="66"/>
      <c r="I57" s="66"/>
      <c r="J57" s="66"/>
      <c r="K57" s="66"/>
      <c r="L57" s="66"/>
      <c r="M57" s="66"/>
      <c r="N57" s="66"/>
      <c r="O57" s="66"/>
      <c r="P57" s="334"/>
    </row>
    <row r="58" spans="1:16">
      <c r="A58" s="66"/>
      <c r="B58" s="66"/>
      <c r="C58" s="64" t="s">
        <v>17</v>
      </c>
      <c r="D58" s="70">
        <f>SUM(D54:D57)</f>
        <v>131</v>
      </c>
      <c r="E58" s="70">
        <f>SUM(E54:E57)</f>
        <v>104</v>
      </c>
      <c r="F58" s="70">
        <f>SUM(F54:F57)</f>
        <v>110</v>
      </c>
      <c r="G58" s="63"/>
      <c r="H58" s="66"/>
      <c r="I58" s="66">
        <v>231</v>
      </c>
      <c r="J58" s="66">
        <v>227</v>
      </c>
      <c r="K58" s="66">
        <v>229</v>
      </c>
      <c r="L58" s="66">
        <v>402</v>
      </c>
      <c r="M58" s="66">
        <v>402</v>
      </c>
      <c r="N58" s="66">
        <v>398</v>
      </c>
      <c r="O58" s="66"/>
      <c r="P58" s="334"/>
    </row>
    <row r="59" spans="1:16" ht="15.75" thickBot="1">
      <c r="A59" s="187"/>
      <c r="B59" s="187"/>
      <c r="C59" s="188" t="s">
        <v>100</v>
      </c>
      <c r="D59" s="189"/>
      <c r="E59" s="202">
        <f>(D58*I58+E58*J58+F58*K58)/1000</f>
        <v>79.058999999999997</v>
      </c>
      <c r="F59" s="190"/>
      <c r="G59" s="187"/>
      <c r="H59" s="187"/>
      <c r="I59" s="187"/>
      <c r="J59" s="187"/>
      <c r="K59" s="187"/>
      <c r="L59" s="187"/>
      <c r="M59" s="187"/>
      <c r="N59" s="187"/>
      <c r="O59" s="187"/>
      <c r="P59" s="335"/>
    </row>
    <row r="60" spans="1:16">
      <c r="A60" s="66"/>
      <c r="B60" s="66"/>
      <c r="C60" s="72">
        <v>1</v>
      </c>
      <c r="D60" s="72">
        <v>51</v>
      </c>
      <c r="E60" s="72">
        <v>61</v>
      </c>
      <c r="F60" s="72">
        <v>42</v>
      </c>
      <c r="G60" s="71">
        <v>195</v>
      </c>
      <c r="H60" s="66"/>
      <c r="I60" s="66"/>
      <c r="J60" s="66"/>
      <c r="K60" s="66"/>
      <c r="L60" s="66"/>
      <c r="M60" s="66"/>
      <c r="N60" s="66"/>
      <c r="O60" s="66"/>
      <c r="P60" s="333"/>
    </row>
    <row r="61" spans="1:16">
      <c r="A61" s="66">
        <v>5602</v>
      </c>
      <c r="B61" s="66">
        <v>250</v>
      </c>
      <c r="C61" s="64">
        <v>2</v>
      </c>
      <c r="D61" s="64">
        <v>65</v>
      </c>
      <c r="E61" s="64">
        <v>14</v>
      </c>
      <c r="F61" s="64">
        <v>26</v>
      </c>
      <c r="G61" s="73">
        <v>198</v>
      </c>
      <c r="H61" s="66"/>
      <c r="I61" s="66"/>
      <c r="J61" s="66"/>
      <c r="K61" s="66"/>
      <c r="L61" s="66"/>
      <c r="M61" s="66"/>
      <c r="N61" s="66"/>
      <c r="O61" s="66" t="s">
        <v>167</v>
      </c>
      <c r="P61" s="334"/>
    </row>
    <row r="62" spans="1:16">
      <c r="A62" s="66" t="s">
        <v>168</v>
      </c>
      <c r="B62" s="66"/>
      <c r="C62" s="64">
        <v>3</v>
      </c>
      <c r="D62" s="64">
        <v>46</v>
      </c>
      <c r="E62" s="64">
        <v>37</v>
      </c>
      <c r="F62" s="64">
        <v>98</v>
      </c>
      <c r="G62" s="64">
        <v>195</v>
      </c>
      <c r="H62" s="66"/>
      <c r="I62" s="66"/>
      <c r="J62" s="66"/>
      <c r="K62" s="66"/>
      <c r="L62" s="66"/>
      <c r="M62" s="66"/>
      <c r="N62" s="66"/>
      <c r="O62" s="77">
        <v>42178</v>
      </c>
      <c r="P62" s="334"/>
    </row>
    <row r="63" spans="1:16">
      <c r="A63" s="66"/>
      <c r="B63" s="66"/>
      <c r="C63" s="64">
        <v>4</v>
      </c>
      <c r="D63" s="64"/>
      <c r="E63" s="64"/>
      <c r="F63" s="73"/>
      <c r="G63" s="63"/>
      <c r="H63" s="66"/>
      <c r="I63" s="66"/>
      <c r="J63" s="66"/>
      <c r="K63" s="66"/>
      <c r="L63" s="66"/>
      <c r="M63" s="66"/>
      <c r="N63" s="66"/>
      <c r="O63" s="66"/>
      <c r="P63" s="334"/>
    </row>
    <row r="64" spans="1:16">
      <c r="A64" s="66"/>
      <c r="B64" s="66"/>
      <c r="C64" s="64" t="s">
        <v>17</v>
      </c>
      <c r="D64" s="70">
        <f>SUM(D60:D63)</f>
        <v>162</v>
      </c>
      <c r="E64" s="70">
        <f>SUM(E60:E63)</f>
        <v>112</v>
      </c>
      <c r="F64" s="70">
        <f>SUM(F60:F63)</f>
        <v>166</v>
      </c>
      <c r="G64" s="63"/>
      <c r="H64" s="66"/>
      <c r="I64" s="66">
        <v>223</v>
      </c>
      <c r="J64" s="66">
        <v>225</v>
      </c>
      <c r="K64" s="66">
        <v>220</v>
      </c>
      <c r="L64" s="66">
        <v>395</v>
      </c>
      <c r="M64" s="66">
        <v>395</v>
      </c>
      <c r="N64" s="66">
        <v>395</v>
      </c>
      <c r="O64" s="66"/>
      <c r="P64" s="334"/>
    </row>
    <row r="65" spans="1:16" ht="15.75" thickBot="1">
      <c r="A65" s="187"/>
      <c r="B65" s="187"/>
      <c r="C65" s="188" t="s">
        <v>100</v>
      </c>
      <c r="D65" s="189"/>
      <c r="E65" s="203">
        <f>(D64*I64+E64*J64+F64*K64)/1000</f>
        <v>97.846000000000004</v>
      </c>
      <c r="F65" s="190"/>
      <c r="G65" s="187"/>
      <c r="H65" s="187"/>
      <c r="I65" s="187"/>
      <c r="J65" s="187"/>
      <c r="K65" s="187"/>
      <c r="L65" s="187"/>
      <c r="M65" s="187"/>
      <c r="N65" s="187"/>
      <c r="O65" s="187"/>
      <c r="P65" s="335"/>
    </row>
    <row r="66" spans="1:16">
      <c r="A66" s="66"/>
      <c r="B66" s="66"/>
      <c r="C66" s="72">
        <v>1</v>
      </c>
      <c r="D66" s="72">
        <v>30</v>
      </c>
      <c r="E66" s="72">
        <v>44</v>
      </c>
      <c r="F66" s="72">
        <v>21</v>
      </c>
      <c r="G66" s="71"/>
      <c r="H66" s="66"/>
      <c r="I66" s="66"/>
      <c r="J66" s="66"/>
      <c r="K66" s="66"/>
      <c r="L66" s="66"/>
      <c r="M66" s="66"/>
      <c r="N66" s="66"/>
      <c r="O66" s="66" t="s">
        <v>169</v>
      </c>
      <c r="P66" s="336" t="s">
        <v>170</v>
      </c>
    </row>
    <row r="67" spans="1:16">
      <c r="A67" s="66">
        <v>5603</v>
      </c>
      <c r="B67" s="66">
        <v>250</v>
      </c>
      <c r="C67" s="64">
        <v>2</v>
      </c>
      <c r="D67" s="64">
        <v>38</v>
      </c>
      <c r="E67" s="64">
        <v>36</v>
      </c>
      <c r="F67" s="64">
        <v>15</v>
      </c>
      <c r="G67" s="73"/>
      <c r="H67" s="66"/>
      <c r="I67" s="66"/>
      <c r="J67" s="66"/>
      <c r="K67" s="66"/>
      <c r="L67" s="66"/>
      <c r="M67" s="66"/>
      <c r="N67" s="66"/>
      <c r="O67" s="77">
        <v>42178</v>
      </c>
      <c r="P67" s="337"/>
    </row>
    <row r="68" spans="1:16">
      <c r="A68" s="66"/>
      <c r="B68" s="66"/>
      <c r="C68" s="64" t="s">
        <v>17</v>
      </c>
      <c r="D68" s="70">
        <f>SUM(D66:D67)</f>
        <v>68</v>
      </c>
      <c r="E68" s="70">
        <f t="shared" ref="E68:F68" si="9">SUM(E66:E67)</f>
        <v>80</v>
      </c>
      <c r="F68" s="70">
        <f t="shared" si="9"/>
        <v>36</v>
      </c>
      <c r="G68" s="63"/>
      <c r="H68" s="66"/>
      <c r="I68" s="66">
        <v>235</v>
      </c>
      <c r="J68" s="66">
        <v>223</v>
      </c>
      <c r="K68" s="66">
        <v>240</v>
      </c>
      <c r="L68" s="66">
        <v>413</v>
      </c>
      <c r="M68" s="66">
        <v>412</v>
      </c>
      <c r="N68" s="66">
        <v>418</v>
      </c>
      <c r="O68" s="66"/>
      <c r="P68" s="337"/>
    </row>
    <row r="69" spans="1:16" ht="15.75" thickBot="1">
      <c r="A69" s="187"/>
      <c r="B69" s="187"/>
      <c r="C69" s="188" t="s">
        <v>100</v>
      </c>
      <c r="D69" s="189"/>
      <c r="E69" s="203">
        <f>(D68*I68+E68*J68+F68*K68)/1000</f>
        <v>42.46</v>
      </c>
      <c r="F69" s="190"/>
      <c r="G69" s="187"/>
      <c r="H69" s="187"/>
      <c r="I69" s="187"/>
      <c r="J69" s="187"/>
      <c r="K69" s="187"/>
      <c r="L69" s="187"/>
      <c r="M69" s="187"/>
      <c r="N69" s="187"/>
      <c r="O69" s="187"/>
      <c r="P69" s="338"/>
    </row>
    <row r="70" spans="1:16">
      <c r="A70" s="66"/>
      <c r="B70" s="66"/>
      <c r="C70" s="72">
        <v>1</v>
      </c>
      <c r="D70" s="72">
        <v>24</v>
      </c>
      <c r="E70" s="72">
        <v>11</v>
      </c>
      <c r="F70" s="72">
        <v>33</v>
      </c>
      <c r="G70" s="71"/>
      <c r="H70" s="66"/>
      <c r="I70" s="66"/>
      <c r="J70" s="66"/>
      <c r="K70" s="66"/>
      <c r="L70" s="66"/>
      <c r="M70" s="66"/>
      <c r="N70" s="66"/>
      <c r="O70" s="66" t="s">
        <v>171</v>
      </c>
      <c r="P70" s="336" t="s">
        <v>172</v>
      </c>
    </row>
    <row r="71" spans="1:16">
      <c r="A71" s="66">
        <v>5604</v>
      </c>
      <c r="B71" s="66">
        <v>250</v>
      </c>
      <c r="C71" s="64">
        <v>2</v>
      </c>
      <c r="D71" s="64">
        <v>40</v>
      </c>
      <c r="E71" s="64">
        <v>9</v>
      </c>
      <c r="F71" s="64">
        <v>14</v>
      </c>
      <c r="G71" s="73"/>
      <c r="H71" s="66"/>
      <c r="I71" s="66"/>
      <c r="J71" s="66"/>
      <c r="K71" s="66"/>
      <c r="L71" s="66"/>
      <c r="M71" s="66"/>
      <c r="N71" s="66"/>
      <c r="O71" s="77">
        <v>42178</v>
      </c>
      <c r="P71" s="337"/>
    </row>
    <row r="72" spans="1:16">
      <c r="A72" s="66"/>
      <c r="B72" s="66"/>
      <c r="C72" s="64">
        <v>3</v>
      </c>
      <c r="D72" s="64">
        <v>18</v>
      </c>
      <c r="E72" s="64">
        <v>30</v>
      </c>
      <c r="F72" s="64">
        <v>33</v>
      </c>
      <c r="G72" s="73"/>
      <c r="H72" s="66"/>
      <c r="I72" s="66"/>
      <c r="J72" s="66"/>
      <c r="K72" s="66"/>
      <c r="L72" s="66"/>
      <c r="M72" s="66"/>
      <c r="N72" s="66"/>
      <c r="O72" s="66"/>
      <c r="P72" s="337"/>
    </row>
    <row r="73" spans="1:16">
      <c r="A73" s="66"/>
      <c r="B73" s="66"/>
      <c r="C73" s="64" t="s">
        <v>17</v>
      </c>
      <c r="D73" s="70">
        <f>SUM(D70:D72)</f>
        <v>82</v>
      </c>
      <c r="E73" s="70">
        <f t="shared" ref="E73:F73" si="10">SUM(E70:E72)</f>
        <v>50</v>
      </c>
      <c r="F73" s="70">
        <f t="shared" si="10"/>
        <v>80</v>
      </c>
      <c r="G73" s="63"/>
      <c r="H73" s="66"/>
      <c r="I73" s="66">
        <v>232</v>
      </c>
      <c r="J73" s="66">
        <v>226</v>
      </c>
      <c r="K73" s="66">
        <v>236</v>
      </c>
      <c r="L73" s="66">
        <v>408</v>
      </c>
      <c r="M73" s="66">
        <v>408</v>
      </c>
      <c r="N73" s="66">
        <v>408</v>
      </c>
      <c r="O73" s="66"/>
      <c r="P73" s="337"/>
    </row>
    <row r="74" spans="1:16" ht="15.75" thickBot="1">
      <c r="A74" s="187"/>
      <c r="B74" s="187"/>
      <c r="C74" s="188" t="s">
        <v>100</v>
      </c>
      <c r="D74" s="189"/>
      <c r="E74" s="203">
        <f>(D73*I73+E73*J73+F73*K73)/1000</f>
        <v>49.204000000000001</v>
      </c>
      <c r="F74" s="190"/>
      <c r="G74" s="187"/>
      <c r="H74" s="187"/>
      <c r="I74" s="187"/>
      <c r="J74" s="187"/>
      <c r="K74" s="187"/>
      <c r="L74" s="187"/>
      <c r="M74" s="187"/>
      <c r="N74" s="187"/>
      <c r="O74" s="187"/>
      <c r="P74" s="338"/>
    </row>
    <row r="75" spans="1:16">
      <c r="A75" s="66">
        <v>5605</v>
      </c>
      <c r="B75" s="66">
        <v>100</v>
      </c>
      <c r="C75" s="72">
        <v>1</v>
      </c>
      <c r="D75" s="72">
        <v>0</v>
      </c>
      <c r="E75" s="72">
        <v>0</v>
      </c>
      <c r="F75" s="72">
        <v>5</v>
      </c>
      <c r="G75" s="71">
        <v>225</v>
      </c>
      <c r="H75" s="66"/>
      <c r="I75" s="66"/>
      <c r="J75" s="66"/>
      <c r="K75" s="66"/>
      <c r="L75" s="66"/>
      <c r="M75" s="66"/>
      <c r="N75" s="66"/>
      <c r="O75" s="66" t="s">
        <v>173</v>
      </c>
      <c r="P75" s="333"/>
    </row>
    <row r="76" spans="1:16">
      <c r="A76" s="66"/>
      <c r="B76" s="66"/>
      <c r="C76" s="64">
        <v>2</v>
      </c>
      <c r="D76" s="64"/>
      <c r="E76" s="64"/>
      <c r="F76" s="64"/>
      <c r="G76" s="73"/>
      <c r="H76" s="66"/>
      <c r="I76" s="66"/>
      <c r="J76" s="66"/>
      <c r="K76" s="66"/>
      <c r="L76" s="66"/>
      <c r="M76" s="66"/>
      <c r="N76" s="66"/>
      <c r="O76" s="77">
        <v>42178</v>
      </c>
      <c r="P76" s="334"/>
    </row>
    <row r="77" spans="1:16">
      <c r="A77" s="66"/>
      <c r="B77" s="66"/>
      <c r="C77" s="64" t="s">
        <v>17</v>
      </c>
      <c r="D77" s="70">
        <f>SUM(D75:D76)</f>
        <v>0</v>
      </c>
      <c r="E77" s="70">
        <f t="shared" ref="E77:F77" si="11">SUM(E75:E76)</f>
        <v>0</v>
      </c>
      <c r="F77" s="70">
        <f t="shared" si="11"/>
        <v>5</v>
      </c>
      <c r="G77" s="63"/>
      <c r="H77" s="66"/>
      <c r="I77" s="66">
        <v>225</v>
      </c>
      <c r="J77" s="66">
        <v>225</v>
      </c>
      <c r="K77" s="66">
        <v>222</v>
      </c>
      <c r="L77" s="66">
        <v>396</v>
      </c>
      <c r="M77" s="66">
        <v>396</v>
      </c>
      <c r="N77" s="66">
        <v>390</v>
      </c>
      <c r="O77" s="66"/>
      <c r="P77" s="334"/>
    </row>
    <row r="78" spans="1:16" ht="15.75" thickBot="1">
      <c r="A78" s="187"/>
      <c r="B78" s="187"/>
      <c r="C78" s="188" t="s">
        <v>100</v>
      </c>
      <c r="D78" s="189"/>
      <c r="E78" s="203">
        <f>(D77*I77+E77*J77+F77*K77)/1000</f>
        <v>1.1100000000000001</v>
      </c>
      <c r="F78" s="190"/>
      <c r="G78" s="187"/>
      <c r="H78" s="187"/>
      <c r="I78" s="187"/>
      <c r="J78" s="187"/>
      <c r="K78" s="187"/>
      <c r="L78" s="187"/>
      <c r="M78" s="187"/>
      <c r="N78" s="187"/>
      <c r="O78" s="187"/>
      <c r="P78" s="335"/>
    </row>
    <row r="79" spans="1:16" ht="15.75" thickBot="1">
      <c r="A79" s="191"/>
      <c r="B79" s="198" t="s">
        <v>174</v>
      </c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9"/>
    </row>
    <row r="80" spans="1:16">
      <c r="A80" s="66">
        <v>5701</v>
      </c>
      <c r="B80" s="66">
        <v>63</v>
      </c>
      <c r="C80" s="72">
        <v>1</v>
      </c>
      <c r="D80" s="72">
        <v>11</v>
      </c>
      <c r="E80" s="72">
        <v>16</v>
      </c>
      <c r="F80" s="72">
        <v>12</v>
      </c>
      <c r="G80" s="71">
        <v>200</v>
      </c>
      <c r="H80" s="66"/>
      <c r="I80" s="66"/>
      <c r="J80" s="66"/>
      <c r="K80" s="66"/>
      <c r="L80" s="66"/>
      <c r="M80" s="66"/>
      <c r="N80" s="66"/>
      <c r="O80" s="66" t="s">
        <v>175</v>
      </c>
      <c r="P80" s="333"/>
    </row>
    <row r="81" spans="1:16">
      <c r="A81" s="66"/>
      <c r="B81" s="66"/>
      <c r="C81" s="72"/>
      <c r="D81" s="72"/>
      <c r="E81" s="72"/>
      <c r="F81" s="71"/>
      <c r="G81" s="65"/>
      <c r="H81" s="66"/>
      <c r="I81" s="66"/>
      <c r="J81" s="66"/>
      <c r="K81" s="66"/>
      <c r="L81" s="66"/>
      <c r="M81" s="66"/>
      <c r="N81" s="66"/>
      <c r="O81" s="66"/>
      <c r="P81" s="334"/>
    </row>
    <row r="82" spans="1:16">
      <c r="A82" s="66"/>
      <c r="B82" s="66"/>
      <c r="C82" s="64" t="s">
        <v>17</v>
      </c>
      <c r="D82" s="70">
        <f>SUM(D80:D81)</f>
        <v>11</v>
      </c>
      <c r="E82" s="70">
        <f t="shared" ref="E82:F82" si="12">SUM(E80:E81)</f>
        <v>16</v>
      </c>
      <c r="F82" s="70">
        <f t="shared" si="12"/>
        <v>12</v>
      </c>
      <c r="G82" s="63"/>
      <c r="H82" s="66"/>
      <c r="I82" s="66">
        <v>221</v>
      </c>
      <c r="J82" s="66">
        <v>222</v>
      </c>
      <c r="K82" s="66">
        <v>226</v>
      </c>
      <c r="L82" s="66">
        <v>391</v>
      </c>
      <c r="M82" s="66">
        <v>394</v>
      </c>
      <c r="N82" s="66">
        <v>394</v>
      </c>
      <c r="O82" s="77">
        <v>42178</v>
      </c>
      <c r="P82" s="334"/>
    </row>
    <row r="83" spans="1:16" ht="15.75" thickBot="1">
      <c r="A83" s="187"/>
      <c r="B83" s="187"/>
      <c r="C83" s="188" t="s">
        <v>100</v>
      </c>
      <c r="D83" s="189"/>
      <c r="E83" s="203">
        <f>(D82*I82+E82*J82+F82*K82)/1000</f>
        <v>8.6950000000000003</v>
      </c>
      <c r="F83" s="190"/>
      <c r="G83" s="187"/>
      <c r="H83" s="187"/>
      <c r="I83" s="187"/>
      <c r="J83" s="187"/>
      <c r="K83" s="187"/>
      <c r="L83" s="187"/>
      <c r="M83" s="187"/>
      <c r="N83" s="187"/>
      <c r="O83" s="187"/>
      <c r="P83" s="335"/>
    </row>
    <row r="84" spans="1:16">
      <c r="A84" s="66">
        <v>5702</v>
      </c>
      <c r="B84" s="66">
        <v>63</v>
      </c>
      <c r="C84" s="72">
        <v>1</v>
      </c>
      <c r="D84" s="72">
        <v>25</v>
      </c>
      <c r="E84" s="72">
        <v>42</v>
      </c>
      <c r="F84" s="72">
        <v>25</v>
      </c>
      <c r="G84" s="71">
        <v>195</v>
      </c>
      <c r="H84" s="66"/>
      <c r="I84" s="66"/>
      <c r="J84" s="66"/>
      <c r="K84" s="66"/>
      <c r="L84" s="66"/>
      <c r="M84" s="66"/>
      <c r="N84" s="66"/>
      <c r="O84" s="66" t="s">
        <v>176</v>
      </c>
      <c r="P84" s="333"/>
    </row>
    <row r="85" spans="1:16">
      <c r="A85" s="66"/>
      <c r="B85" s="66"/>
      <c r="C85" s="64"/>
      <c r="D85" s="64"/>
      <c r="E85" s="64"/>
      <c r="F85" s="73"/>
      <c r="G85" s="62"/>
      <c r="H85" s="66"/>
      <c r="I85" s="66"/>
      <c r="J85" s="66"/>
      <c r="K85" s="66"/>
      <c r="L85" s="66"/>
      <c r="M85" s="66"/>
      <c r="N85" s="66"/>
      <c r="O85" s="66"/>
      <c r="P85" s="334"/>
    </row>
    <row r="86" spans="1:16">
      <c r="A86" s="66"/>
      <c r="B86" s="66"/>
      <c r="C86" s="64" t="s">
        <v>17</v>
      </c>
      <c r="D86" s="70">
        <f>SUM(D84:D85)</f>
        <v>25</v>
      </c>
      <c r="E86" s="70">
        <f t="shared" ref="E86:F86" si="13">SUM(E84:E85)</f>
        <v>42</v>
      </c>
      <c r="F86" s="70">
        <f t="shared" si="13"/>
        <v>25</v>
      </c>
      <c r="G86" s="63"/>
      <c r="H86" s="66"/>
      <c r="I86" s="66">
        <v>220</v>
      </c>
      <c r="J86" s="66">
        <v>221</v>
      </c>
      <c r="K86" s="66">
        <v>230</v>
      </c>
      <c r="L86" s="66">
        <v>391</v>
      </c>
      <c r="M86" s="66">
        <v>394</v>
      </c>
      <c r="N86" s="66">
        <v>393</v>
      </c>
      <c r="O86" s="77">
        <v>42178</v>
      </c>
      <c r="P86" s="334"/>
    </row>
    <row r="87" spans="1:16" ht="15.75" thickBot="1">
      <c r="A87" s="187"/>
      <c r="B87" s="187"/>
      <c r="C87" s="188" t="s">
        <v>100</v>
      </c>
      <c r="D87" s="189"/>
      <c r="E87" s="203">
        <f>(D86*I86+E86*J86+F86*K86)/1000</f>
        <v>20.532</v>
      </c>
      <c r="F87" s="190"/>
      <c r="G87" s="187"/>
      <c r="H87" s="187"/>
      <c r="I87" s="187"/>
      <c r="J87" s="187"/>
      <c r="K87" s="187"/>
      <c r="L87" s="187"/>
      <c r="M87" s="187"/>
      <c r="N87" s="187"/>
      <c r="O87" s="187"/>
      <c r="P87" s="335"/>
    </row>
    <row r="88" spans="1:16">
      <c r="A88" s="66">
        <v>5703</v>
      </c>
      <c r="B88" s="66">
        <v>63</v>
      </c>
      <c r="C88" s="72">
        <v>1</v>
      </c>
      <c r="D88" s="72">
        <v>3</v>
      </c>
      <c r="E88" s="72">
        <v>22</v>
      </c>
      <c r="F88" s="72">
        <v>13</v>
      </c>
      <c r="G88" s="71">
        <v>210</v>
      </c>
      <c r="H88" s="66"/>
      <c r="I88" s="66"/>
      <c r="J88" s="66"/>
      <c r="K88" s="66"/>
      <c r="L88" s="66"/>
      <c r="M88" s="66"/>
      <c r="N88" s="66"/>
      <c r="O88" s="66" t="s">
        <v>177</v>
      </c>
      <c r="P88" s="336" t="s">
        <v>172</v>
      </c>
    </row>
    <row r="89" spans="1:16">
      <c r="A89" s="66"/>
      <c r="B89" s="66"/>
      <c r="C89" s="64"/>
      <c r="D89" s="64"/>
      <c r="E89" s="64"/>
      <c r="F89" s="73"/>
      <c r="G89" s="62"/>
      <c r="H89" s="66"/>
      <c r="I89" s="66"/>
      <c r="J89" s="66"/>
      <c r="K89" s="66"/>
      <c r="L89" s="66"/>
      <c r="M89" s="66"/>
      <c r="N89" s="66"/>
      <c r="O89" s="66"/>
      <c r="P89" s="337"/>
    </row>
    <row r="90" spans="1:16">
      <c r="A90" s="66"/>
      <c r="B90" s="66"/>
      <c r="C90" s="64" t="s">
        <v>17</v>
      </c>
      <c r="D90" s="70">
        <f>SUM(D88:D89)</f>
        <v>3</v>
      </c>
      <c r="E90" s="70">
        <f t="shared" ref="E90:F90" si="14">SUM(E88:E89)</f>
        <v>22</v>
      </c>
      <c r="F90" s="70">
        <f t="shared" si="14"/>
        <v>13</v>
      </c>
      <c r="G90" s="63"/>
      <c r="H90" s="66"/>
      <c r="I90" s="66">
        <v>235</v>
      </c>
      <c r="J90" s="66">
        <v>221</v>
      </c>
      <c r="K90" s="66">
        <v>229</v>
      </c>
      <c r="L90" s="66">
        <v>410</v>
      </c>
      <c r="M90" s="66">
        <v>408</v>
      </c>
      <c r="N90" s="66">
        <v>408</v>
      </c>
      <c r="O90" s="77">
        <v>42178</v>
      </c>
      <c r="P90" s="337"/>
    </row>
    <row r="91" spans="1:16" ht="15.75" thickBot="1">
      <c r="A91" s="187"/>
      <c r="B91" s="187"/>
      <c r="C91" s="188" t="s">
        <v>100</v>
      </c>
      <c r="D91" s="189"/>
      <c r="E91" s="203">
        <f>(D90*I90+E90*J90+F90*K90)/1000</f>
        <v>8.5440000000000005</v>
      </c>
      <c r="F91" s="190"/>
      <c r="G91" s="187"/>
      <c r="H91" s="187"/>
      <c r="I91" s="187"/>
      <c r="J91" s="187"/>
      <c r="K91" s="187"/>
      <c r="L91" s="187"/>
      <c r="M91" s="187"/>
      <c r="N91" s="187"/>
      <c r="O91" s="187"/>
      <c r="P91" s="338"/>
    </row>
    <row r="92" spans="1:16">
      <c r="A92" s="66">
        <v>5704</v>
      </c>
      <c r="B92" s="66">
        <v>100</v>
      </c>
      <c r="C92" s="72">
        <v>1</v>
      </c>
      <c r="D92" s="72">
        <v>12</v>
      </c>
      <c r="E92" s="72">
        <v>18</v>
      </c>
      <c r="F92" s="72">
        <v>14</v>
      </c>
      <c r="G92" s="71">
        <v>215</v>
      </c>
      <c r="H92" s="66"/>
      <c r="I92" s="66"/>
      <c r="J92" s="66"/>
      <c r="K92" s="66"/>
      <c r="L92" s="66"/>
      <c r="M92" s="66"/>
      <c r="N92" s="66"/>
      <c r="O92" s="66" t="s">
        <v>178</v>
      </c>
      <c r="P92" s="333"/>
    </row>
    <row r="93" spans="1:16">
      <c r="A93" s="66"/>
      <c r="B93" s="66"/>
      <c r="C93" s="64" t="s">
        <v>17</v>
      </c>
      <c r="D93" s="70">
        <f>SUM(D92)</f>
        <v>12</v>
      </c>
      <c r="E93" s="70">
        <f t="shared" ref="E93:F93" si="15">SUM(E92)</f>
        <v>18</v>
      </c>
      <c r="F93" s="70">
        <f t="shared" si="15"/>
        <v>14</v>
      </c>
      <c r="G93" s="63"/>
      <c r="H93" s="66"/>
      <c r="I93" s="66">
        <v>230</v>
      </c>
      <c r="J93" s="66">
        <v>226</v>
      </c>
      <c r="K93" s="66">
        <v>228</v>
      </c>
      <c r="L93" s="66">
        <v>408</v>
      </c>
      <c r="M93" s="66">
        <v>410</v>
      </c>
      <c r="N93" s="66">
        <v>400</v>
      </c>
      <c r="O93" s="77">
        <v>42178</v>
      </c>
      <c r="P93" s="334"/>
    </row>
    <row r="94" spans="1:16" ht="15.75" thickBot="1">
      <c r="A94" s="187"/>
      <c r="B94" s="187"/>
      <c r="C94" s="188" t="s">
        <v>100</v>
      </c>
      <c r="D94" s="189"/>
      <c r="E94" s="203">
        <f>(D93*I93+E93*J93+F93*K93)/1000</f>
        <v>10.02</v>
      </c>
      <c r="F94" s="190"/>
      <c r="G94" s="187"/>
      <c r="H94" s="187"/>
      <c r="I94" s="187"/>
      <c r="J94" s="187"/>
      <c r="K94" s="187"/>
      <c r="L94" s="187"/>
      <c r="M94" s="187"/>
      <c r="N94" s="187"/>
      <c r="O94" s="187"/>
      <c r="P94" s="335"/>
    </row>
    <row r="95" spans="1:16">
      <c r="A95" s="65">
        <v>5705</v>
      </c>
      <c r="B95" s="66">
        <v>63</v>
      </c>
      <c r="C95" s="75">
        <v>1</v>
      </c>
      <c r="D95" s="72">
        <v>3</v>
      </c>
      <c r="E95" s="72">
        <v>17</v>
      </c>
      <c r="F95" s="72">
        <v>1</v>
      </c>
      <c r="G95" s="71">
        <v>220</v>
      </c>
      <c r="H95" s="66"/>
      <c r="I95" s="66"/>
      <c r="J95" s="66"/>
      <c r="K95" s="66"/>
      <c r="L95" s="66"/>
      <c r="M95" s="66"/>
      <c r="N95" s="66"/>
      <c r="O95" s="66" t="s">
        <v>179</v>
      </c>
      <c r="P95" s="333"/>
    </row>
    <row r="96" spans="1:16">
      <c r="A96" s="65"/>
      <c r="B96" s="66"/>
      <c r="C96" s="74" t="s">
        <v>17</v>
      </c>
      <c r="D96" s="70">
        <f>SUM(D95)</f>
        <v>3</v>
      </c>
      <c r="E96" s="70">
        <f t="shared" ref="E96:F96" si="16">SUM(E95)</f>
        <v>17</v>
      </c>
      <c r="F96" s="70">
        <f t="shared" si="16"/>
        <v>1</v>
      </c>
      <c r="G96" s="63"/>
      <c r="H96" s="66"/>
      <c r="I96" s="63">
        <v>226</v>
      </c>
      <c r="J96" s="63">
        <v>225</v>
      </c>
      <c r="K96" s="63">
        <v>235</v>
      </c>
      <c r="L96" s="63">
        <v>405</v>
      </c>
      <c r="M96" s="63">
        <v>407</v>
      </c>
      <c r="N96" s="63">
        <v>407</v>
      </c>
      <c r="O96" s="77">
        <v>42178</v>
      </c>
      <c r="P96" s="334"/>
    </row>
    <row r="97" spans="1:16" ht="15.75" thickBot="1">
      <c r="A97" s="186"/>
      <c r="B97" s="187"/>
      <c r="C97" s="190" t="s">
        <v>100</v>
      </c>
      <c r="D97" s="189"/>
      <c r="E97" s="203">
        <f>(D96*I96+E96*J96+F96*K96)/1000</f>
        <v>4.7380000000000004</v>
      </c>
      <c r="F97" s="190"/>
      <c r="G97" s="187"/>
      <c r="H97" s="187"/>
      <c r="I97" s="187"/>
      <c r="J97" s="187"/>
      <c r="K97" s="187"/>
      <c r="L97" s="187"/>
      <c r="M97" s="187"/>
      <c r="N97" s="187"/>
      <c r="O97" s="187"/>
      <c r="P97" s="335"/>
    </row>
    <row r="98" spans="1:16">
      <c r="A98" s="65">
        <v>5706</v>
      </c>
      <c r="B98" s="66">
        <v>100</v>
      </c>
      <c r="C98" s="75">
        <v>1</v>
      </c>
      <c r="D98" s="72">
        <v>25</v>
      </c>
      <c r="E98" s="72">
        <v>60</v>
      </c>
      <c r="F98" s="72">
        <v>36</v>
      </c>
      <c r="G98" s="71">
        <v>205</v>
      </c>
      <c r="H98" s="66"/>
      <c r="I98" s="66"/>
      <c r="J98" s="66"/>
      <c r="K98" s="66"/>
      <c r="L98" s="66"/>
      <c r="M98" s="66"/>
      <c r="N98" s="66"/>
      <c r="O98" s="66" t="s">
        <v>180</v>
      </c>
      <c r="P98" s="336" t="s">
        <v>181</v>
      </c>
    </row>
    <row r="99" spans="1:16">
      <c r="A99" s="65"/>
      <c r="B99" s="66"/>
      <c r="C99" s="74">
        <v>2</v>
      </c>
      <c r="D99" s="64">
        <v>32</v>
      </c>
      <c r="E99" s="64">
        <v>17</v>
      </c>
      <c r="F99" s="73">
        <v>17</v>
      </c>
      <c r="G99" s="62">
        <v>210</v>
      </c>
      <c r="H99" s="66"/>
      <c r="I99" s="66"/>
      <c r="J99" s="66"/>
      <c r="K99" s="66"/>
      <c r="L99" s="66"/>
      <c r="M99" s="66"/>
      <c r="N99" s="66"/>
      <c r="O99" s="77">
        <v>42178</v>
      </c>
      <c r="P99" s="337"/>
    </row>
    <row r="100" spans="1:16">
      <c r="A100" s="65"/>
      <c r="B100" s="66"/>
      <c r="C100" s="74" t="s">
        <v>17</v>
      </c>
      <c r="D100" s="70">
        <f>SUM(D98:D99)</f>
        <v>57</v>
      </c>
      <c r="E100" s="70">
        <f t="shared" ref="E100:F100" si="17">SUM(E98:E99)</f>
        <v>77</v>
      </c>
      <c r="F100" s="70">
        <f t="shared" si="17"/>
        <v>53</v>
      </c>
      <c r="G100" s="63"/>
      <c r="H100" s="66"/>
      <c r="I100" s="66">
        <v>232</v>
      </c>
      <c r="J100" s="66">
        <v>224</v>
      </c>
      <c r="K100" s="66">
        <v>230</v>
      </c>
      <c r="L100" s="66">
        <v>414</v>
      </c>
      <c r="M100" s="66">
        <v>415</v>
      </c>
      <c r="N100" s="66">
        <v>416</v>
      </c>
      <c r="O100" s="66"/>
      <c r="P100" s="337"/>
    </row>
    <row r="101" spans="1:16" ht="15.75" thickBot="1">
      <c r="A101" s="186"/>
      <c r="B101" s="187"/>
      <c r="C101" s="190" t="s">
        <v>100</v>
      </c>
      <c r="D101" s="189"/>
      <c r="E101" s="203">
        <f>(D100*I100+E100*J100+F100*K100)/1000</f>
        <v>42.661999999999999</v>
      </c>
      <c r="F101" s="190"/>
      <c r="G101" s="187"/>
      <c r="H101" s="187"/>
      <c r="I101" s="187"/>
      <c r="J101" s="187"/>
      <c r="K101" s="187"/>
      <c r="L101" s="187"/>
      <c r="M101" s="187"/>
      <c r="N101" s="187"/>
      <c r="O101" s="187"/>
      <c r="P101" s="338"/>
    </row>
    <row r="102" spans="1:16">
      <c r="A102" s="65">
        <v>5707</v>
      </c>
      <c r="B102" s="66">
        <v>250</v>
      </c>
      <c r="C102" s="75">
        <v>1</v>
      </c>
      <c r="D102" s="72">
        <v>60</v>
      </c>
      <c r="E102" s="72">
        <v>51</v>
      </c>
      <c r="F102" s="72">
        <v>53</v>
      </c>
      <c r="G102" s="71">
        <v>220</v>
      </c>
      <c r="H102" s="66"/>
      <c r="I102" s="66"/>
      <c r="J102" s="66"/>
      <c r="K102" s="66"/>
      <c r="L102" s="66"/>
      <c r="M102" s="66"/>
      <c r="N102" s="66"/>
      <c r="O102" s="66" t="s">
        <v>182</v>
      </c>
      <c r="P102" s="333"/>
    </row>
    <row r="103" spans="1:16">
      <c r="A103" s="65"/>
      <c r="B103" s="66"/>
      <c r="C103" s="74">
        <v>2</v>
      </c>
      <c r="D103" s="64">
        <v>0</v>
      </c>
      <c r="E103" s="64">
        <v>0</v>
      </c>
      <c r="F103" s="73">
        <v>0</v>
      </c>
      <c r="G103" s="62"/>
      <c r="H103" s="66"/>
      <c r="I103" s="66"/>
      <c r="J103" s="66"/>
      <c r="K103" s="66"/>
      <c r="L103" s="66"/>
      <c r="M103" s="66"/>
      <c r="N103" s="66"/>
      <c r="O103" s="77">
        <v>42178</v>
      </c>
      <c r="P103" s="334"/>
    </row>
    <row r="104" spans="1:16">
      <c r="A104" s="65"/>
      <c r="B104" s="66"/>
      <c r="C104" s="74">
        <v>3</v>
      </c>
      <c r="D104" s="64">
        <v>5</v>
      </c>
      <c r="E104" s="64">
        <v>0</v>
      </c>
      <c r="F104" s="73">
        <v>0</v>
      </c>
      <c r="G104" s="62">
        <v>220</v>
      </c>
      <c r="H104" s="66"/>
      <c r="I104" s="65"/>
      <c r="J104" s="68"/>
      <c r="K104" s="66"/>
      <c r="L104" s="66"/>
      <c r="M104" s="66"/>
      <c r="N104" s="66"/>
      <c r="O104" s="66"/>
      <c r="P104" s="334"/>
    </row>
    <row r="105" spans="1:16">
      <c r="A105" s="65"/>
      <c r="B105" s="66"/>
      <c r="C105" s="74" t="s">
        <v>17</v>
      </c>
      <c r="D105" s="70">
        <f>SUM(D102:D104)</f>
        <v>65</v>
      </c>
      <c r="E105" s="70">
        <f t="shared" ref="E105:F105" si="18">SUM(E102:E104)</f>
        <v>51</v>
      </c>
      <c r="F105" s="70">
        <f t="shared" si="18"/>
        <v>53</v>
      </c>
      <c r="G105" s="63"/>
      <c r="H105" s="66"/>
      <c r="I105" s="66">
        <v>227</v>
      </c>
      <c r="J105" s="66">
        <v>225</v>
      </c>
      <c r="K105" s="66">
        <v>227</v>
      </c>
      <c r="L105" s="66">
        <v>397</v>
      </c>
      <c r="M105" s="66">
        <v>397</v>
      </c>
      <c r="N105" s="66">
        <v>397</v>
      </c>
      <c r="O105" s="66"/>
      <c r="P105" s="334"/>
    </row>
    <row r="106" spans="1:16" ht="15.75" thickBot="1">
      <c r="A106" s="186"/>
      <c r="B106" s="187"/>
      <c r="C106" s="190" t="s">
        <v>100</v>
      </c>
      <c r="D106" s="189"/>
      <c r="E106" s="203">
        <f>(D105*I105+E105*J105+F105*K105)/1000</f>
        <v>38.261000000000003</v>
      </c>
      <c r="F106" s="190"/>
      <c r="G106" s="187"/>
      <c r="H106" s="187"/>
      <c r="I106" s="187"/>
      <c r="J106" s="187"/>
      <c r="K106" s="187"/>
      <c r="L106" s="187"/>
      <c r="M106" s="187"/>
      <c r="N106" s="187"/>
      <c r="O106" s="187"/>
      <c r="P106" s="335"/>
    </row>
    <row r="107" spans="1:16">
      <c r="A107" s="65">
        <v>5708</v>
      </c>
      <c r="B107" s="66">
        <v>63</v>
      </c>
      <c r="C107" s="75">
        <v>1</v>
      </c>
      <c r="D107" s="72">
        <v>35</v>
      </c>
      <c r="E107" s="72">
        <v>59</v>
      </c>
      <c r="F107" s="72">
        <v>54</v>
      </c>
      <c r="G107" s="71">
        <v>195</v>
      </c>
      <c r="H107" s="66"/>
      <c r="I107" s="66"/>
      <c r="J107" s="66"/>
      <c r="K107" s="66"/>
      <c r="L107" s="66"/>
      <c r="M107" s="66"/>
      <c r="N107" s="66"/>
      <c r="O107" s="66" t="s">
        <v>179</v>
      </c>
      <c r="P107" s="333"/>
    </row>
    <row r="108" spans="1:16">
      <c r="A108" s="65"/>
      <c r="B108" s="66"/>
      <c r="C108" s="74">
        <v>2</v>
      </c>
      <c r="D108" s="64"/>
      <c r="E108" s="64"/>
      <c r="F108" s="73"/>
      <c r="G108" s="62"/>
      <c r="H108" s="66"/>
      <c r="I108" s="66"/>
      <c r="J108" s="66"/>
      <c r="K108" s="66"/>
      <c r="L108" s="66"/>
      <c r="M108" s="66"/>
      <c r="N108" s="66"/>
      <c r="O108" s="77">
        <v>42178</v>
      </c>
      <c r="P108" s="334"/>
    </row>
    <row r="109" spans="1:16">
      <c r="A109" s="65"/>
      <c r="B109" s="66"/>
      <c r="C109" s="74" t="s">
        <v>17</v>
      </c>
      <c r="D109" s="70">
        <f>SUM(D107:D108)</f>
        <v>35</v>
      </c>
      <c r="E109" s="70">
        <f t="shared" ref="E109:F109" si="19">SUM(E107:E108)</f>
        <v>59</v>
      </c>
      <c r="F109" s="70">
        <f t="shared" si="19"/>
        <v>54</v>
      </c>
      <c r="G109" s="63"/>
      <c r="H109" s="66"/>
      <c r="I109" s="66">
        <v>237</v>
      </c>
      <c r="J109" s="66">
        <v>227</v>
      </c>
      <c r="K109" s="66">
        <v>241</v>
      </c>
      <c r="L109" s="66">
        <v>418</v>
      </c>
      <c r="M109" s="66">
        <v>411</v>
      </c>
      <c r="N109" s="66">
        <v>415</v>
      </c>
      <c r="O109" s="66"/>
      <c r="P109" s="334"/>
    </row>
    <row r="110" spans="1:16" ht="15.75" thickBot="1">
      <c r="A110" s="186"/>
      <c r="B110" s="187"/>
      <c r="C110" s="190" t="s">
        <v>100</v>
      </c>
      <c r="D110" s="189"/>
      <c r="E110" s="203">
        <f>(D109*I109+E109*J109+F109*K109)/1000</f>
        <v>34.701999999999998</v>
      </c>
      <c r="F110" s="190"/>
      <c r="G110" s="187"/>
      <c r="H110" s="187"/>
      <c r="I110" s="187"/>
      <c r="J110" s="187"/>
      <c r="K110" s="187"/>
      <c r="L110" s="187"/>
      <c r="M110" s="187"/>
      <c r="N110" s="187"/>
      <c r="O110" s="187"/>
      <c r="P110" s="335"/>
    </row>
    <row r="111" spans="1:16">
      <c r="A111" s="65">
        <v>5709</v>
      </c>
      <c r="B111" s="66">
        <v>100</v>
      </c>
      <c r="C111" s="75">
        <v>1</v>
      </c>
      <c r="D111" s="72">
        <v>50</v>
      </c>
      <c r="E111" s="72">
        <v>9</v>
      </c>
      <c r="F111" s="72">
        <v>27</v>
      </c>
      <c r="G111" s="71">
        <v>200</v>
      </c>
      <c r="H111" s="66"/>
      <c r="I111" s="66"/>
      <c r="J111" s="66"/>
      <c r="K111" s="66"/>
      <c r="L111" s="66"/>
      <c r="M111" s="66"/>
      <c r="N111" s="66"/>
      <c r="O111" s="66" t="s">
        <v>183</v>
      </c>
      <c r="P111" s="336" t="s">
        <v>181</v>
      </c>
    </row>
    <row r="112" spans="1:16">
      <c r="A112" s="65"/>
      <c r="B112" s="66"/>
      <c r="C112" s="74">
        <v>2</v>
      </c>
      <c r="D112" s="64"/>
      <c r="E112" s="64"/>
      <c r="F112" s="73"/>
      <c r="G112" s="62"/>
      <c r="H112" s="66"/>
      <c r="I112" s="66"/>
      <c r="J112" s="66"/>
      <c r="K112" s="66"/>
      <c r="L112" s="66"/>
      <c r="M112" s="66"/>
      <c r="N112" s="66"/>
      <c r="O112" s="77">
        <v>42178</v>
      </c>
      <c r="P112" s="337"/>
    </row>
    <row r="113" spans="1:16">
      <c r="A113" s="65"/>
      <c r="B113" s="66"/>
      <c r="C113" s="74" t="s">
        <v>17</v>
      </c>
      <c r="D113" s="70">
        <f>SUM(D111:D112)</f>
        <v>50</v>
      </c>
      <c r="E113" s="70">
        <f t="shared" ref="E113:F113" si="20">SUM(E111:E112)</f>
        <v>9</v>
      </c>
      <c r="F113" s="70">
        <f t="shared" si="20"/>
        <v>27</v>
      </c>
      <c r="G113" s="63"/>
      <c r="H113" s="66"/>
      <c r="I113" s="66">
        <v>228</v>
      </c>
      <c r="J113" s="66">
        <v>231</v>
      </c>
      <c r="K113" s="66">
        <v>239</v>
      </c>
      <c r="L113" s="66">
        <v>423</v>
      </c>
      <c r="M113" s="66">
        <v>425</v>
      </c>
      <c r="N113" s="66">
        <v>421</v>
      </c>
      <c r="O113" s="66"/>
      <c r="P113" s="337"/>
    </row>
    <row r="114" spans="1:16" ht="15.75" thickBot="1">
      <c r="A114" s="186"/>
      <c r="B114" s="187"/>
      <c r="C114" s="190" t="s">
        <v>100</v>
      </c>
      <c r="D114" s="189"/>
      <c r="E114" s="203">
        <f>(D113*I113+E113*J113+F113*K113)/1000</f>
        <v>19.931999999999999</v>
      </c>
      <c r="F114" s="190"/>
      <c r="G114" s="187"/>
      <c r="H114" s="187"/>
      <c r="I114" s="187"/>
      <c r="J114" s="187"/>
      <c r="K114" s="187"/>
      <c r="L114" s="187"/>
      <c r="M114" s="187"/>
      <c r="N114" s="187"/>
      <c r="O114" s="187"/>
      <c r="P114" s="338"/>
    </row>
    <row r="115" spans="1:16">
      <c r="A115" s="65">
        <v>5710</v>
      </c>
      <c r="B115" s="66">
        <v>160</v>
      </c>
      <c r="C115" s="75">
        <v>1</v>
      </c>
      <c r="D115" s="72">
        <v>3</v>
      </c>
      <c r="E115" s="72">
        <v>3</v>
      </c>
      <c r="F115" s="72">
        <v>4</v>
      </c>
      <c r="G115" s="71">
        <v>200</v>
      </c>
      <c r="H115" s="66"/>
      <c r="I115" s="66"/>
      <c r="J115" s="66"/>
      <c r="K115" s="66"/>
      <c r="L115" s="66"/>
      <c r="M115" s="66"/>
      <c r="N115" s="66"/>
      <c r="O115" s="66" t="s">
        <v>184</v>
      </c>
      <c r="P115" s="336" t="s">
        <v>185</v>
      </c>
    </row>
    <row r="116" spans="1:16">
      <c r="A116" s="65"/>
      <c r="B116" s="66"/>
      <c r="C116" s="74">
        <v>2</v>
      </c>
      <c r="D116" s="64">
        <v>2</v>
      </c>
      <c r="E116" s="64">
        <v>34</v>
      </c>
      <c r="F116" s="73">
        <v>25</v>
      </c>
      <c r="G116" s="62"/>
      <c r="H116" s="66"/>
      <c r="I116" s="66"/>
      <c r="J116" s="66"/>
      <c r="K116" s="66"/>
      <c r="L116" s="66"/>
      <c r="M116" s="66"/>
      <c r="N116" s="66"/>
      <c r="O116" s="77">
        <v>42178</v>
      </c>
      <c r="P116" s="337"/>
    </row>
    <row r="117" spans="1:16">
      <c r="A117" s="65"/>
      <c r="B117" s="66"/>
      <c r="C117" s="74" t="s">
        <v>17</v>
      </c>
      <c r="D117" s="70">
        <f>SUM(D115:D116)</f>
        <v>5</v>
      </c>
      <c r="E117" s="70">
        <f t="shared" ref="E117:F117" si="21">SUM(E115:E116)</f>
        <v>37</v>
      </c>
      <c r="F117" s="70">
        <f t="shared" si="21"/>
        <v>29</v>
      </c>
      <c r="G117" s="63"/>
      <c r="H117" s="66"/>
      <c r="I117" s="66">
        <v>229</v>
      </c>
      <c r="J117" s="66">
        <v>216</v>
      </c>
      <c r="K117" s="66">
        <v>230</v>
      </c>
      <c r="L117" s="66">
        <v>394</v>
      </c>
      <c r="M117" s="66">
        <v>390</v>
      </c>
      <c r="N117" s="66">
        <v>393</v>
      </c>
      <c r="O117" s="66"/>
      <c r="P117" s="337"/>
    </row>
    <row r="118" spans="1:16" ht="15.75" thickBot="1">
      <c r="A118" s="186"/>
      <c r="B118" s="187"/>
      <c r="C118" s="190" t="s">
        <v>100</v>
      </c>
      <c r="D118" s="189"/>
      <c r="E118" s="203">
        <f>(D117*I117+E117*J117+F117*K117)/1000</f>
        <v>15.807</v>
      </c>
      <c r="F118" s="190"/>
      <c r="G118" s="187"/>
      <c r="H118" s="187"/>
      <c r="I118" s="187"/>
      <c r="J118" s="187"/>
      <c r="K118" s="187"/>
      <c r="L118" s="187"/>
      <c r="M118" s="187"/>
      <c r="N118" s="187"/>
      <c r="O118" s="187"/>
      <c r="P118" s="338"/>
    </row>
    <row r="119" spans="1:16">
      <c r="A119" s="65">
        <v>5711</v>
      </c>
      <c r="B119" s="66">
        <v>160</v>
      </c>
      <c r="C119" s="75">
        <v>1</v>
      </c>
      <c r="D119" s="72">
        <v>44</v>
      </c>
      <c r="E119" s="72">
        <v>12</v>
      </c>
      <c r="F119" s="72">
        <v>50</v>
      </c>
      <c r="G119" s="71"/>
      <c r="H119" s="66"/>
      <c r="I119" s="66"/>
      <c r="J119" s="66"/>
      <c r="K119" s="66"/>
      <c r="L119" s="66"/>
      <c r="M119" s="66"/>
      <c r="N119" s="65"/>
      <c r="O119" s="66" t="s">
        <v>186</v>
      </c>
      <c r="P119" s="336" t="s">
        <v>187</v>
      </c>
    </row>
    <row r="120" spans="1:16">
      <c r="A120" s="65"/>
      <c r="B120" s="66"/>
      <c r="C120" s="74">
        <v>2</v>
      </c>
      <c r="D120" s="64"/>
      <c r="E120" s="64"/>
      <c r="F120" s="73"/>
      <c r="G120" s="62"/>
      <c r="H120" s="66"/>
      <c r="I120" s="66"/>
      <c r="J120" s="66"/>
      <c r="K120" s="66"/>
      <c r="L120" s="66"/>
      <c r="M120" s="66"/>
      <c r="N120" s="66"/>
      <c r="O120" s="77">
        <v>42178</v>
      </c>
      <c r="P120" s="337"/>
    </row>
    <row r="121" spans="1:16">
      <c r="A121" s="65"/>
      <c r="B121" s="66"/>
      <c r="C121" s="74" t="s">
        <v>17</v>
      </c>
      <c r="D121" s="70">
        <f>SUM(D119:D120)</f>
        <v>44</v>
      </c>
      <c r="E121" s="70">
        <f t="shared" ref="E121:F121" si="22">SUM(E119:E120)</f>
        <v>12</v>
      </c>
      <c r="F121" s="70">
        <f t="shared" si="22"/>
        <v>50</v>
      </c>
      <c r="G121" s="63"/>
      <c r="H121" s="66"/>
      <c r="I121" s="66">
        <v>215</v>
      </c>
      <c r="J121" s="66">
        <v>226</v>
      </c>
      <c r="K121" s="66">
        <v>226</v>
      </c>
      <c r="L121" s="66">
        <v>388</v>
      </c>
      <c r="M121" s="66">
        <v>390</v>
      </c>
      <c r="N121" s="65">
        <v>389</v>
      </c>
      <c r="O121" s="66"/>
      <c r="P121" s="337"/>
    </row>
    <row r="122" spans="1:16" ht="15.75" thickBot="1">
      <c r="A122" s="186"/>
      <c r="B122" s="187"/>
      <c r="C122" s="190" t="s">
        <v>100</v>
      </c>
      <c r="D122" s="189"/>
      <c r="E122" s="203">
        <f>(D121*I121+E121*J121+F121*K121)/1000</f>
        <v>23.472000000000001</v>
      </c>
      <c r="F122" s="190"/>
      <c r="G122" s="187"/>
      <c r="H122" s="187"/>
      <c r="I122" s="187"/>
      <c r="J122" s="187"/>
      <c r="K122" s="187"/>
      <c r="L122" s="187"/>
      <c r="M122" s="187"/>
      <c r="N122" s="187"/>
      <c r="O122" s="187"/>
      <c r="P122" s="338"/>
    </row>
    <row r="123" spans="1:16">
      <c r="A123" s="65">
        <v>5712</v>
      </c>
      <c r="B123" s="66">
        <v>100</v>
      </c>
      <c r="C123" s="75">
        <v>1</v>
      </c>
      <c r="D123" s="72">
        <v>12</v>
      </c>
      <c r="E123" s="72">
        <v>9</v>
      </c>
      <c r="F123" s="72">
        <v>18</v>
      </c>
      <c r="G123" s="71"/>
      <c r="H123" s="66"/>
      <c r="I123" s="66"/>
      <c r="J123" s="66"/>
      <c r="K123" s="66"/>
      <c r="L123" s="66"/>
      <c r="M123" s="66"/>
      <c r="N123" s="65"/>
      <c r="O123" s="66" t="s">
        <v>188</v>
      </c>
      <c r="P123" s="336" t="s">
        <v>187</v>
      </c>
    </row>
    <row r="124" spans="1:16">
      <c r="A124" s="65"/>
      <c r="B124" s="66"/>
      <c r="C124" s="74">
        <v>2</v>
      </c>
      <c r="D124" s="64"/>
      <c r="E124" s="64"/>
      <c r="F124" s="73"/>
      <c r="G124" s="62"/>
      <c r="H124" s="66"/>
      <c r="I124" s="66"/>
      <c r="J124" s="66"/>
      <c r="K124" s="66"/>
      <c r="L124" s="66"/>
      <c r="M124" s="66"/>
      <c r="N124" s="66"/>
      <c r="O124" s="77">
        <v>42178</v>
      </c>
      <c r="P124" s="337"/>
    </row>
    <row r="125" spans="1:16">
      <c r="A125" s="65"/>
      <c r="B125" s="66"/>
      <c r="C125" s="74" t="s">
        <v>17</v>
      </c>
      <c r="D125" s="70">
        <f>SUM(D123:D124)</f>
        <v>12</v>
      </c>
      <c r="E125" s="70">
        <f t="shared" ref="E125:F125" si="23">SUM(E123:E124)</f>
        <v>9</v>
      </c>
      <c r="F125" s="70">
        <f t="shared" si="23"/>
        <v>18</v>
      </c>
      <c r="G125" s="63"/>
      <c r="H125" s="66"/>
      <c r="I125" s="66">
        <v>219</v>
      </c>
      <c r="J125" s="66">
        <v>221</v>
      </c>
      <c r="K125" s="66">
        <v>220</v>
      </c>
      <c r="L125" s="66">
        <v>389</v>
      </c>
      <c r="M125" s="66">
        <v>391</v>
      </c>
      <c r="N125" s="65">
        <v>392</v>
      </c>
      <c r="O125" s="66"/>
      <c r="P125" s="337"/>
    </row>
    <row r="126" spans="1:16" ht="15.75" thickBot="1">
      <c r="A126" s="186"/>
      <c r="B126" s="187"/>
      <c r="C126" s="190" t="s">
        <v>100</v>
      </c>
      <c r="D126" s="189"/>
      <c r="E126" s="203">
        <f>(D125*I125+E125*J125+F125*K125)/1000</f>
        <v>8.577</v>
      </c>
      <c r="F126" s="190"/>
      <c r="G126" s="187"/>
      <c r="H126" s="187"/>
      <c r="I126" s="187"/>
      <c r="J126" s="187"/>
      <c r="K126" s="187"/>
      <c r="L126" s="187"/>
      <c r="M126" s="187"/>
      <c r="N126" s="187"/>
      <c r="O126" s="187"/>
      <c r="P126" s="338"/>
    </row>
    <row r="127" spans="1:16">
      <c r="A127" s="65">
        <v>5713</v>
      </c>
      <c r="B127" s="66">
        <v>63</v>
      </c>
      <c r="C127" s="75">
        <v>1</v>
      </c>
      <c r="D127" s="72">
        <v>8</v>
      </c>
      <c r="E127" s="72">
        <v>9</v>
      </c>
      <c r="F127" s="72">
        <v>5</v>
      </c>
      <c r="G127" s="71"/>
      <c r="H127" s="66"/>
      <c r="I127" s="66"/>
      <c r="J127" s="66"/>
      <c r="K127" s="66"/>
      <c r="L127" s="66"/>
      <c r="M127" s="66"/>
      <c r="N127" s="66"/>
      <c r="O127" s="66" t="s">
        <v>179</v>
      </c>
      <c r="P127" s="333"/>
    </row>
    <row r="128" spans="1:16">
      <c r="A128" s="65"/>
      <c r="B128" s="66"/>
      <c r="C128" s="74" t="s">
        <v>17</v>
      </c>
      <c r="D128" s="70">
        <f>SUM(D127)</f>
        <v>8</v>
      </c>
      <c r="E128" s="70">
        <f t="shared" ref="E128:F128" si="24">SUM(E127)</f>
        <v>9</v>
      </c>
      <c r="F128" s="70">
        <f t="shared" si="24"/>
        <v>5</v>
      </c>
      <c r="G128" s="63"/>
      <c r="H128" s="66"/>
      <c r="I128" s="66">
        <v>221</v>
      </c>
      <c r="J128" s="66">
        <v>219</v>
      </c>
      <c r="K128" s="66">
        <v>223</v>
      </c>
      <c r="L128" s="66">
        <v>394</v>
      </c>
      <c r="M128" s="66">
        <v>395</v>
      </c>
      <c r="N128" s="65">
        <v>396</v>
      </c>
      <c r="O128" s="77">
        <v>42178</v>
      </c>
      <c r="P128" s="334"/>
    </row>
    <row r="129" spans="1:16" ht="15.75" thickBot="1">
      <c r="A129" s="186"/>
      <c r="B129" s="187"/>
      <c r="C129" s="190" t="s">
        <v>100</v>
      </c>
      <c r="D129" s="189"/>
      <c r="E129" s="203">
        <f>(D128*I128+E128*J128+F128*K128)/1000</f>
        <v>4.8540000000000001</v>
      </c>
      <c r="F129" s="190"/>
      <c r="G129" s="187"/>
      <c r="H129" s="187"/>
      <c r="I129" s="187"/>
      <c r="J129" s="187"/>
      <c r="K129" s="187"/>
      <c r="L129" s="187"/>
      <c r="M129" s="187"/>
      <c r="N129" s="187"/>
      <c r="O129" s="187"/>
      <c r="P129" s="335"/>
    </row>
    <row r="130" spans="1:16">
      <c r="A130" s="65">
        <v>5714</v>
      </c>
      <c r="B130" s="66">
        <v>100</v>
      </c>
      <c r="C130" s="75">
        <v>1</v>
      </c>
      <c r="D130" s="72">
        <v>11</v>
      </c>
      <c r="E130" s="72">
        <v>8</v>
      </c>
      <c r="F130" s="72">
        <v>12</v>
      </c>
      <c r="G130" s="71"/>
      <c r="H130" s="66"/>
      <c r="I130" s="66"/>
      <c r="J130" s="66"/>
      <c r="K130" s="66"/>
      <c r="L130" s="66"/>
      <c r="M130" s="66"/>
      <c r="N130" s="65"/>
      <c r="O130" s="66" t="s">
        <v>189</v>
      </c>
      <c r="P130" s="336" t="s">
        <v>187</v>
      </c>
    </row>
    <row r="131" spans="1:16">
      <c r="A131" s="65"/>
      <c r="B131" s="66"/>
      <c r="C131" s="74">
        <v>2</v>
      </c>
      <c r="D131" s="64">
        <v>35</v>
      </c>
      <c r="E131" s="64">
        <v>26</v>
      </c>
      <c r="F131" s="73">
        <v>64</v>
      </c>
      <c r="G131" s="62"/>
      <c r="H131" s="66"/>
      <c r="I131" s="66"/>
      <c r="J131" s="66"/>
      <c r="K131" s="66"/>
      <c r="L131" s="66"/>
      <c r="M131" s="66"/>
      <c r="N131" s="66"/>
      <c r="O131" s="77">
        <v>42178</v>
      </c>
      <c r="P131" s="337"/>
    </row>
    <row r="132" spans="1:16">
      <c r="A132" s="65"/>
      <c r="B132" s="66"/>
      <c r="C132" s="74" t="s">
        <v>17</v>
      </c>
      <c r="D132" s="70">
        <f>SUM(D130:D131)</f>
        <v>46</v>
      </c>
      <c r="E132" s="70">
        <f t="shared" ref="E132:F132" si="25">SUM(E130:E131)</f>
        <v>34</v>
      </c>
      <c r="F132" s="70">
        <f t="shared" si="25"/>
        <v>76</v>
      </c>
      <c r="G132" s="63"/>
      <c r="H132" s="66"/>
      <c r="I132" s="66">
        <v>233</v>
      </c>
      <c r="J132" s="66">
        <v>240</v>
      </c>
      <c r="K132" s="66">
        <v>233</v>
      </c>
      <c r="L132" s="66">
        <v>413</v>
      </c>
      <c r="M132" s="66">
        <v>414</v>
      </c>
      <c r="N132" s="65">
        <v>414</v>
      </c>
      <c r="O132" s="66"/>
      <c r="P132" s="337"/>
    </row>
    <row r="133" spans="1:16" ht="15.75" thickBot="1">
      <c r="A133" s="186"/>
      <c r="B133" s="187"/>
      <c r="C133" s="190" t="s">
        <v>100</v>
      </c>
      <c r="D133" s="189"/>
      <c r="E133" s="203">
        <f>(D132*I132+E132*J132+F132*K132)/1000</f>
        <v>36.585999999999999</v>
      </c>
      <c r="F133" s="190"/>
      <c r="G133" s="187"/>
      <c r="H133" s="187"/>
      <c r="I133" s="187"/>
      <c r="J133" s="187"/>
      <c r="K133" s="187"/>
      <c r="L133" s="187"/>
      <c r="M133" s="187"/>
      <c r="N133" s="187"/>
      <c r="O133" s="187"/>
      <c r="P133" s="338"/>
    </row>
    <row r="134" spans="1:16">
      <c r="A134" s="65">
        <v>5715</v>
      </c>
      <c r="B134" s="66">
        <v>250</v>
      </c>
      <c r="C134" s="75">
        <v>1</v>
      </c>
      <c r="D134" s="72">
        <v>7</v>
      </c>
      <c r="E134" s="72">
        <v>8</v>
      </c>
      <c r="F134" s="72">
        <v>4</v>
      </c>
      <c r="G134" s="71"/>
      <c r="H134" s="66"/>
      <c r="I134" s="66"/>
      <c r="J134" s="66"/>
      <c r="K134" s="66"/>
      <c r="L134" s="66"/>
      <c r="M134" s="66"/>
      <c r="N134" s="65"/>
      <c r="O134" s="66" t="s">
        <v>190</v>
      </c>
      <c r="P134" s="333"/>
    </row>
    <row r="135" spans="1:16">
      <c r="A135" s="65"/>
      <c r="B135" s="66"/>
      <c r="C135" s="74">
        <v>2</v>
      </c>
      <c r="D135" s="64">
        <v>14</v>
      </c>
      <c r="E135" s="64">
        <v>11</v>
      </c>
      <c r="F135" s="73">
        <v>2</v>
      </c>
      <c r="G135" s="62"/>
      <c r="H135" s="66"/>
      <c r="I135" s="66"/>
      <c r="J135" s="66"/>
      <c r="K135" s="66"/>
      <c r="L135" s="66"/>
      <c r="M135" s="66"/>
      <c r="N135" s="65"/>
      <c r="O135" s="77">
        <v>42178</v>
      </c>
      <c r="P135" s="334"/>
    </row>
    <row r="136" spans="1:16">
      <c r="A136" s="65"/>
      <c r="B136" s="66"/>
      <c r="C136" s="74">
        <v>3</v>
      </c>
      <c r="D136" s="64">
        <v>26</v>
      </c>
      <c r="E136" s="64">
        <v>42</v>
      </c>
      <c r="F136" s="73">
        <v>46</v>
      </c>
      <c r="G136" s="62"/>
      <c r="H136" s="66"/>
      <c r="I136" s="66"/>
      <c r="J136" s="66"/>
      <c r="K136" s="66"/>
      <c r="L136" s="66"/>
      <c r="M136" s="66"/>
      <c r="N136" s="66"/>
      <c r="O136" s="66"/>
      <c r="P136" s="334"/>
    </row>
    <row r="137" spans="1:16">
      <c r="A137" s="65"/>
      <c r="B137" s="66"/>
      <c r="C137" s="74" t="s">
        <v>17</v>
      </c>
      <c r="D137" s="70">
        <f>SUM(D134:D136)</f>
        <v>47</v>
      </c>
      <c r="E137" s="70">
        <f t="shared" ref="E137:F137" si="26">SUM(E134:E136)</f>
        <v>61</v>
      </c>
      <c r="F137" s="70">
        <f t="shared" si="26"/>
        <v>52</v>
      </c>
      <c r="G137" s="63"/>
      <c r="H137" s="66"/>
      <c r="I137" s="66">
        <v>230</v>
      </c>
      <c r="J137" s="66">
        <v>229</v>
      </c>
      <c r="K137" s="66">
        <v>230</v>
      </c>
      <c r="L137" s="66">
        <v>403</v>
      </c>
      <c r="M137" s="66">
        <v>401</v>
      </c>
      <c r="N137" s="65">
        <v>401</v>
      </c>
      <c r="O137" s="66"/>
      <c r="P137" s="334"/>
    </row>
    <row r="138" spans="1:16" ht="15.75" thickBot="1">
      <c r="A138" s="186"/>
      <c r="B138" s="187"/>
      <c r="C138" s="190" t="s">
        <v>100</v>
      </c>
      <c r="D138" s="189"/>
      <c r="E138" s="203">
        <f>(D137*I137+E137*J137+F137*K137)/1000</f>
        <v>36.738999999999997</v>
      </c>
      <c r="F138" s="190"/>
      <c r="G138" s="187"/>
      <c r="H138" s="187"/>
      <c r="I138" s="187"/>
      <c r="J138" s="187"/>
      <c r="K138" s="187"/>
      <c r="L138" s="187"/>
      <c r="M138" s="187"/>
      <c r="N138" s="187"/>
      <c r="O138" s="187"/>
      <c r="P138" s="335"/>
    </row>
    <row r="139" spans="1:16">
      <c r="A139" s="65">
        <v>5716</v>
      </c>
      <c r="B139" s="66">
        <v>40</v>
      </c>
      <c r="C139" s="75">
        <v>1</v>
      </c>
      <c r="D139" s="72">
        <v>3</v>
      </c>
      <c r="E139" s="72">
        <v>12</v>
      </c>
      <c r="F139" s="72">
        <v>4</v>
      </c>
      <c r="G139" s="71"/>
      <c r="H139" s="66"/>
      <c r="I139" s="66"/>
      <c r="J139" s="66"/>
      <c r="K139" s="66"/>
      <c r="L139" s="66"/>
      <c r="M139" s="66"/>
      <c r="N139" s="66"/>
      <c r="O139" s="66" t="s">
        <v>184</v>
      </c>
      <c r="P139" s="333"/>
    </row>
    <row r="140" spans="1:16">
      <c r="A140" s="65"/>
      <c r="B140" s="66"/>
      <c r="C140" s="74" t="s">
        <v>17</v>
      </c>
      <c r="D140" s="70">
        <f>SUM(D139)</f>
        <v>3</v>
      </c>
      <c r="E140" s="70">
        <f t="shared" ref="E140:F140" si="27">SUM(E139)</f>
        <v>12</v>
      </c>
      <c r="F140" s="70">
        <f t="shared" si="27"/>
        <v>4</v>
      </c>
      <c r="G140" s="63"/>
      <c r="H140" s="66"/>
      <c r="I140" s="66">
        <v>236</v>
      </c>
      <c r="J140" s="66">
        <v>228</v>
      </c>
      <c r="K140" s="66">
        <v>228</v>
      </c>
      <c r="L140" s="66">
        <v>405</v>
      </c>
      <c r="M140" s="66">
        <v>405</v>
      </c>
      <c r="N140" s="65">
        <v>402</v>
      </c>
      <c r="O140" s="77">
        <v>42178</v>
      </c>
      <c r="P140" s="334"/>
    </row>
    <row r="141" spans="1:16" ht="15.75" thickBot="1">
      <c r="A141" s="186"/>
      <c r="B141" s="187"/>
      <c r="C141" s="190" t="s">
        <v>100</v>
      </c>
      <c r="D141" s="189"/>
      <c r="E141" s="203">
        <f>(D140*I140+E140*J140+F140*K140)/1000</f>
        <v>4.3559999999999999</v>
      </c>
      <c r="F141" s="190"/>
      <c r="G141" s="187"/>
      <c r="H141" s="187"/>
      <c r="I141" s="187"/>
      <c r="J141" s="187"/>
      <c r="K141" s="187"/>
      <c r="L141" s="187"/>
      <c r="M141" s="187"/>
      <c r="N141" s="187"/>
      <c r="O141" s="187"/>
      <c r="P141" s="335"/>
    </row>
    <row r="142" spans="1:16" ht="15.75" thickBot="1">
      <c r="A142" s="195"/>
      <c r="B142" s="195"/>
      <c r="C142" s="196" t="s">
        <v>191</v>
      </c>
      <c r="D142" s="195"/>
      <c r="E142" s="195"/>
      <c r="F142" s="195"/>
      <c r="G142" s="195"/>
      <c r="H142" s="195"/>
      <c r="I142" s="195"/>
      <c r="J142" s="195"/>
      <c r="K142" s="195"/>
      <c r="L142" s="195"/>
      <c r="M142" s="195"/>
      <c r="N142" s="195"/>
      <c r="O142" s="195"/>
      <c r="P142" s="197"/>
    </row>
    <row r="143" spans="1:16">
      <c r="A143" s="65">
        <v>5801</v>
      </c>
      <c r="B143" s="66">
        <v>100</v>
      </c>
      <c r="C143" s="75">
        <v>1</v>
      </c>
      <c r="D143" s="72">
        <v>29</v>
      </c>
      <c r="E143" s="72">
        <v>13</v>
      </c>
      <c r="F143" s="72">
        <v>2</v>
      </c>
      <c r="G143" s="71"/>
      <c r="H143" s="66"/>
      <c r="I143" s="66"/>
      <c r="J143" s="66"/>
      <c r="K143" s="66"/>
      <c r="L143" s="66"/>
      <c r="M143" s="66"/>
      <c r="N143" s="65"/>
      <c r="O143" s="78" t="s">
        <v>192</v>
      </c>
      <c r="P143" s="333"/>
    </row>
    <row r="144" spans="1:16">
      <c r="A144" s="65"/>
      <c r="B144" s="66"/>
      <c r="C144" s="74">
        <v>2</v>
      </c>
      <c r="D144" s="64">
        <v>2</v>
      </c>
      <c r="E144" s="64">
        <v>24</v>
      </c>
      <c r="F144" s="73">
        <v>40</v>
      </c>
      <c r="G144" s="62"/>
      <c r="H144" s="66"/>
      <c r="I144" s="66"/>
      <c r="J144" s="66"/>
      <c r="K144" s="66"/>
      <c r="L144" s="66"/>
      <c r="M144" s="66"/>
      <c r="N144" s="66"/>
      <c r="O144" s="77">
        <v>42179</v>
      </c>
      <c r="P144" s="334"/>
    </row>
    <row r="145" spans="1:16">
      <c r="A145" s="65"/>
      <c r="B145" s="66"/>
      <c r="C145" s="74" t="s">
        <v>17</v>
      </c>
      <c r="D145" s="70">
        <f>SUM(D143:D144)</f>
        <v>31</v>
      </c>
      <c r="E145" s="70">
        <f t="shared" ref="E145:F145" si="28">SUM(E143:E144)</f>
        <v>37</v>
      </c>
      <c r="F145" s="70">
        <f t="shared" si="28"/>
        <v>42</v>
      </c>
      <c r="G145" s="63"/>
      <c r="H145" s="66"/>
      <c r="I145" s="66">
        <v>226</v>
      </c>
      <c r="J145" s="66">
        <v>230</v>
      </c>
      <c r="K145" s="66">
        <v>235</v>
      </c>
      <c r="L145" s="66">
        <v>410</v>
      </c>
      <c r="M145" s="66">
        <v>410</v>
      </c>
      <c r="N145" s="65">
        <v>407</v>
      </c>
      <c r="O145" s="66"/>
      <c r="P145" s="334"/>
    </row>
    <row r="146" spans="1:16" ht="15.75" thickBot="1">
      <c r="A146" s="186"/>
      <c r="B146" s="187"/>
      <c r="C146" s="190" t="s">
        <v>100</v>
      </c>
      <c r="D146" s="189"/>
      <c r="E146" s="203">
        <f>(D145*I145+E145*J145+F145*K145)/1000</f>
        <v>25.385999999999999</v>
      </c>
      <c r="F146" s="190"/>
      <c r="G146" s="187"/>
      <c r="H146" s="187"/>
      <c r="I146" s="187"/>
      <c r="J146" s="187"/>
      <c r="K146" s="187"/>
      <c r="L146" s="187"/>
      <c r="M146" s="187"/>
      <c r="N146" s="186"/>
      <c r="O146" s="187"/>
      <c r="P146" s="335"/>
    </row>
    <row r="147" spans="1:16">
      <c r="A147" s="65">
        <v>5802</v>
      </c>
      <c r="B147" s="66">
        <v>100</v>
      </c>
      <c r="C147" s="75">
        <v>1</v>
      </c>
      <c r="D147" s="72">
        <v>1</v>
      </c>
      <c r="E147" s="72">
        <v>2</v>
      </c>
      <c r="F147" s="72">
        <v>1</v>
      </c>
      <c r="G147" s="71"/>
      <c r="H147" s="66"/>
      <c r="I147" s="66"/>
      <c r="J147" s="66"/>
      <c r="K147" s="66"/>
      <c r="L147" s="66"/>
      <c r="M147" s="66"/>
      <c r="N147" s="65"/>
      <c r="O147" s="66" t="s">
        <v>193</v>
      </c>
      <c r="P147" s="336" t="s">
        <v>187</v>
      </c>
    </row>
    <row r="148" spans="1:16">
      <c r="A148" s="65"/>
      <c r="B148" s="66"/>
      <c r="C148" s="74">
        <v>2</v>
      </c>
      <c r="D148" s="64">
        <v>1</v>
      </c>
      <c r="E148" s="64">
        <v>17</v>
      </c>
      <c r="F148" s="73">
        <v>35</v>
      </c>
      <c r="G148" s="62"/>
      <c r="H148" s="66"/>
      <c r="I148" s="66"/>
      <c r="J148" s="66"/>
      <c r="K148" s="66"/>
      <c r="L148" s="66"/>
      <c r="M148" s="66"/>
      <c r="N148" s="66"/>
      <c r="O148" s="77">
        <v>42179</v>
      </c>
      <c r="P148" s="337"/>
    </row>
    <row r="149" spans="1:16">
      <c r="A149" s="65"/>
      <c r="B149" s="66"/>
      <c r="C149" s="74" t="s">
        <v>17</v>
      </c>
      <c r="D149" s="70">
        <f>SUM(D147:D148)</f>
        <v>2</v>
      </c>
      <c r="E149" s="70">
        <f t="shared" ref="E149:F149" si="29">SUM(E147:E148)</f>
        <v>19</v>
      </c>
      <c r="F149" s="70">
        <f t="shared" si="29"/>
        <v>36</v>
      </c>
      <c r="G149" s="63"/>
      <c r="H149" s="66"/>
      <c r="I149" s="66">
        <v>234</v>
      </c>
      <c r="J149" s="66">
        <v>236</v>
      </c>
      <c r="K149" s="66">
        <v>229</v>
      </c>
      <c r="L149" s="66">
        <v>408</v>
      </c>
      <c r="M149" s="66">
        <v>409</v>
      </c>
      <c r="N149" s="65">
        <v>407</v>
      </c>
      <c r="O149" s="66"/>
      <c r="P149" s="337"/>
    </row>
    <row r="150" spans="1:16" ht="15.75" thickBot="1">
      <c r="A150" s="186"/>
      <c r="B150" s="187"/>
      <c r="C150" s="190" t="s">
        <v>100</v>
      </c>
      <c r="D150" s="189"/>
      <c r="E150" s="203">
        <f>(D149*I149+E149*J149+F149*K149)/1000</f>
        <v>13.196</v>
      </c>
      <c r="F150" s="190"/>
      <c r="G150" s="187"/>
      <c r="H150" s="187"/>
      <c r="I150" s="187"/>
      <c r="J150" s="187"/>
      <c r="K150" s="187"/>
      <c r="L150" s="187"/>
      <c r="M150" s="187"/>
      <c r="N150" s="186"/>
      <c r="O150" s="187"/>
      <c r="P150" s="338"/>
    </row>
    <row r="151" spans="1:16">
      <c r="A151" s="65">
        <v>5803</v>
      </c>
      <c r="B151" s="66">
        <v>250</v>
      </c>
      <c r="C151" s="75">
        <v>1</v>
      </c>
      <c r="D151" s="72">
        <v>0</v>
      </c>
      <c r="E151" s="72">
        <v>0</v>
      </c>
      <c r="F151" s="72">
        <v>5</v>
      </c>
      <c r="G151" s="71"/>
      <c r="H151" s="66"/>
      <c r="I151" s="66"/>
      <c r="J151" s="66"/>
      <c r="K151" s="66"/>
      <c r="L151" s="66"/>
      <c r="M151" s="66"/>
      <c r="N151" s="65"/>
      <c r="O151" s="66" t="s">
        <v>194</v>
      </c>
      <c r="P151" s="336" t="s">
        <v>187</v>
      </c>
    </row>
    <row r="152" spans="1:16">
      <c r="A152" s="65"/>
      <c r="B152" s="66"/>
      <c r="C152" s="74">
        <v>2</v>
      </c>
      <c r="D152" s="64">
        <v>32</v>
      </c>
      <c r="E152" s="64">
        <v>50</v>
      </c>
      <c r="F152" s="73">
        <v>52</v>
      </c>
      <c r="G152" s="62"/>
      <c r="H152" s="66"/>
      <c r="I152" s="66"/>
      <c r="J152" s="66"/>
      <c r="K152" s="66"/>
      <c r="L152" s="66"/>
      <c r="M152" s="66"/>
      <c r="N152" s="66"/>
      <c r="O152" s="77">
        <v>42179</v>
      </c>
      <c r="P152" s="337"/>
    </row>
    <row r="153" spans="1:16">
      <c r="A153" s="65"/>
      <c r="B153" s="66"/>
      <c r="C153" s="74" t="s">
        <v>17</v>
      </c>
      <c r="D153" s="70">
        <f>SUM(D151:D152)</f>
        <v>32</v>
      </c>
      <c r="E153" s="70">
        <f t="shared" ref="E153:F153" si="30">SUM(E151:E152)</f>
        <v>50</v>
      </c>
      <c r="F153" s="70">
        <f t="shared" si="30"/>
        <v>57</v>
      </c>
      <c r="G153" s="63"/>
      <c r="H153" s="66"/>
      <c r="I153" s="66">
        <v>235</v>
      </c>
      <c r="J153" s="66">
        <v>230</v>
      </c>
      <c r="K153" s="66">
        <v>225</v>
      </c>
      <c r="L153" s="66">
        <v>404</v>
      </c>
      <c r="M153" s="66">
        <v>404</v>
      </c>
      <c r="N153" s="65">
        <v>404</v>
      </c>
      <c r="O153" s="66"/>
      <c r="P153" s="337"/>
    </row>
    <row r="154" spans="1:16" ht="15.75" thickBot="1">
      <c r="A154" s="186"/>
      <c r="B154" s="187"/>
      <c r="C154" s="190" t="s">
        <v>100</v>
      </c>
      <c r="D154" s="189"/>
      <c r="E154" s="203">
        <f>(D153*I153+E153*J153+F153*K153)/1000</f>
        <v>31.844999999999999</v>
      </c>
      <c r="F154" s="190"/>
      <c r="G154" s="187"/>
      <c r="H154" s="187"/>
      <c r="I154" s="187"/>
      <c r="J154" s="187"/>
      <c r="K154" s="187"/>
      <c r="L154" s="187"/>
      <c r="M154" s="187"/>
      <c r="N154" s="186"/>
      <c r="O154" s="187"/>
      <c r="P154" s="338"/>
    </row>
    <row r="155" spans="1:16">
      <c r="A155" s="65">
        <v>5804</v>
      </c>
      <c r="B155" s="66">
        <v>100</v>
      </c>
      <c r="C155" s="75">
        <v>1</v>
      </c>
      <c r="D155" s="72">
        <v>63</v>
      </c>
      <c r="E155" s="72">
        <v>25</v>
      </c>
      <c r="F155" s="72">
        <v>29</v>
      </c>
      <c r="G155" s="71"/>
      <c r="H155" s="66"/>
      <c r="I155" s="66"/>
      <c r="J155" s="66"/>
      <c r="K155" s="66"/>
      <c r="L155" s="66"/>
      <c r="M155" s="66"/>
      <c r="N155" s="65"/>
      <c r="O155" s="66" t="s">
        <v>182</v>
      </c>
      <c r="P155" s="333"/>
    </row>
    <row r="156" spans="1:16">
      <c r="A156" s="65"/>
      <c r="B156" s="66"/>
      <c r="C156" s="74">
        <v>2</v>
      </c>
      <c r="D156" s="64"/>
      <c r="E156" s="64"/>
      <c r="F156" s="73"/>
      <c r="G156" s="62"/>
      <c r="H156" s="66"/>
      <c r="I156" s="66"/>
      <c r="J156" s="66"/>
      <c r="K156" s="66"/>
      <c r="L156" s="66"/>
      <c r="M156" s="66"/>
      <c r="N156" s="66"/>
      <c r="O156" s="77">
        <v>42179</v>
      </c>
      <c r="P156" s="334"/>
    </row>
    <row r="157" spans="1:16">
      <c r="A157" s="65"/>
      <c r="B157" s="66"/>
      <c r="C157" s="74" t="s">
        <v>17</v>
      </c>
      <c r="D157" s="70">
        <f>SUM(D155:D156)</f>
        <v>63</v>
      </c>
      <c r="E157" s="70">
        <f t="shared" ref="E157:F157" si="31">SUM(E155:E156)</f>
        <v>25</v>
      </c>
      <c r="F157" s="70">
        <f t="shared" si="31"/>
        <v>29</v>
      </c>
      <c r="G157" s="63"/>
      <c r="H157" s="66"/>
      <c r="I157" s="66">
        <v>218</v>
      </c>
      <c r="J157" s="66">
        <v>230</v>
      </c>
      <c r="K157" s="66">
        <v>230</v>
      </c>
      <c r="L157" s="66">
        <v>400</v>
      </c>
      <c r="M157" s="66">
        <v>401</v>
      </c>
      <c r="N157" s="65">
        <v>400</v>
      </c>
      <c r="O157" s="66"/>
      <c r="P157" s="334"/>
    </row>
    <row r="158" spans="1:16" ht="15.75" thickBot="1">
      <c r="A158" s="186"/>
      <c r="B158" s="187"/>
      <c r="C158" s="190" t="s">
        <v>100</v>
      </c>
      <c r="D158" s="189"/>
      <c r="E158" s="203">
        <f>(D157*I157+E157*J157+F157*K157)/1000</f>
        <v>26.154</v>
      </c>
      <c r="F158" s="190"/>
      <c r="G158" s="187"/>
      <c r="H158" s="187"/>
      <c r="I158" s="187"/>
      <c r="J158" s="187"/>
      <c r="K158" s="187"/>
      <c r="L158" s="187"/>
      <c r="M158" s="187"/>
      <c r="N158" s="186"/>
      <c r="O158" s="187"/>
      <c r="P158" s="335"/>
    </row>
    <row r="159" spans="1:16">
      <c r="A159" s="65">
        <v>5805</v>
      </c>
      <c r="B159" s="66">
        <v>400</v>
      </c>
      <c r="C159" s="75">
        <v>1</v>
      </c>
      <c r="D159" s="72">
        <v>20</v>
      </c>
      <c r="E159" s="72">
        <v>2</v>
      </c>
      <c r="F159" s="72">
        <v>2</v>
      </c>
      <c r="G159" s="71"/>
      <c r="H159" s="66"/>
      <c r="I159" s="66"/>
      <c r="J159" s="66"/>
      <c r="K159" s="66"/>
      <c r="L159" s="66"/>
      <c r="M159" s="66"/>
      <c r="N159" s="65"/>
      <c r="O159" s="66" t="s">
        <v>188</v>
      </c>
      <c r="P159" s="333" t="s">
        <v>187</v>
      </c>
    </row>
    <row r="160" spans="1:16">
      <c r="A160" s="65"/>
      <c r="B160" s="66"/>
      <c r="C160" s="74">
        <v>2</v>
      </c>
      <c r="D160" s="64">
        <v>74</v>
      </c>
      <c r="E160" s="64">
        <v>53</v>
      </c>
      <c r="F160" s="73">
        <v>101</v>
      </c>
      <c r="G160" s="62"/>
      <c r="H160" s="66"/>
      <c r="I160" s="66"/>
      <c r="J160" s="66"/>
      <c r="K160" s="66"/>
      <c r="L160" s="66"/>
      <c r="M160" s="66"/>
      <c r="N160" s="65"/>
      <c r="O160" s="77">
        <v>42179</v>
      </c>
      <c r="P160" s="334"/>
    </row>
    <row r="161" spans="1:16">
      <c r="A161" s="65"/>
      <c r="B161" s="66"/>
      <c r="C161" s="74">
        <v>3</v>
      </c>
      <c r="D161" s="64"/>
      <c r="E161" s="64"/>
      <c r="F161" s="73"/>
      <c r="G161" s="62"/>
      <c r="H161" s="66"/>
      <c r="I161" s="66"/>
      <c r="J161" s="66"/>
      <c r="K161" s="66"/>
      <c r="L161" s="66"/>
      <c r="M161" s="66"/>
      <c r="N161" s="66"/>
      <c r="O161" s="66"/>
      <c r="P161" s="334"/>
    </row>
    <row r="162" spans="1:16">
      <c r="A162" s="65"/>
      <c r="B162" s="66"/>
      <c r="C162" s="74" t="s">
        <v>17</v>
      </c>
      <c r="D162" s="70">
        <f>SUM(D159:D161)</f>
        <v>94</v>
      </c>
      <c r="E162" s="70">
        <f t="shared" ref="E162:F162" si="32">SUM(E159:E161)</f>
        <v>55</v>
      </c>
      <c r="F162" s="70">
        <f t="shared" si="32"/>
        <v>103</v>
      </c>
      <c r="G162" s="63"/>
      <c r="H162" s="66"/>
      <c r="I162" s="66">
        <v>227</v>
      </c>
      <c r="J162" s="66">
        <v>230</v>
      </c>
      <c r="K162" s="66">
        <v>230</v>
      </c>
      <c r="L162" s="66">
        <v>401</v>
      </c>
      <c r="M162" s="66">
        <v>400</v>
      </c>
      <c r="N162" s="65">
        <v>400</v>
      </c>
      <c r="O162" s="66"/>
      <c r="P162" s="334"/>
    </row>
    <row r="163" spans="1:16" ht="15.75" thickBot="1">
      <c r="A163" s="186"/>
      <c r="B163" s="187"/>
      <c r="C163" s="190" t="s">
        <v>100</v>
      </c>
      <c r="D163" s="189"/>
      <c r="E163" s="203">
        <f>(D162*I162+E162*J162+F162*K162)/1000</f>
        <v>57.677999999999997</v>
      </c>
      <c r="F163" s="190"/>
      <c r="G163" s="187"/>
      <c r="H163" s="187"/>
      <c r="I163" s="187"/>
      <c r="J163" s="187"/>
      <c r="K163" s="187"/>
      <c r="L163" s="187"/>
      <c r="M163" s="187"/>
      <c r="N163" s="186"/>
      <c r="O163" s="187"/>
      <c r="P163" s="335"/>
    </row>
    <row r="164" spans="1:16">
      <c r="A164" s="65">
        <v>5806</v>
      </c>
      <c r="B164" s="66">
        <v>100</v>
      </c>
      <c r="C164" s="75">
        <v>1</v>
      </c>
      <c r="D164" s="72">
        <v>1</v>
      </c>
      <c r="E164" s="72">
        <v>1</v>
      </c>
      <c r="F164" s="72">
        <v>0</v>
      </c>
      <c r="G164" s="71"/>
      <c r="H164" s="66"/>
      <c r="I164" s="66"/>
      <c r="J164" s="66"/>
      <c r="K164" s="66"/>
      <c r="L164" s="66"/>
      <c r="M164" s="66"/>
      <c r="N164" s="66"/>
      <c r="O164" s="66" t="s">
        <v>177</v>
      </c>
      <c r="P164" s="333"/>
    </row>
    <row r="165" spans="1:16">
      <c r="A165" s="65"/>
      <c r="B165" s="66"/>
      <c r="C165" s="74" t="s">
        <v>17</v>
      </c>
      <c r="D165" s="70">
        <f>SUM(D164)</f>
        <v>1</v>
      </c>
      <c r="E165" s="70">
        <f t="shared" ref="E165:F165" si="33">SUM(E164)</f>
        <v>1</v>
      </c>
      <c r="F165" s="70">
        <f t="shared" si="33"/>
        <v>0</v>
      </c>
      <c r="G165" s="63"/>
      <c r="H165" s="66"/>
      <c r="I165" s="66">
        <v>225</v>
      </c>
      <c r="J165" s="66">
        <v>230</v>
      </c>
      <c r="K165" s="66">
        <v>226</v>
      </c>
      <c r="L165" s="66">
        <v>400</v>
      </c>
      <c r="M165" s="66">
        <v>400</v>
      </c>
      <c r="N165" s="65">
        <v>401</v>
      </c>
      <c r="O165" s="77">
        <v>42179</v>
      </c>
      <c r="P165" s="334"/>
    </row>
    <row r="166" spans="1:16" ht="15.75" thickBot="1">
      <c r="A166" s="186"/>
      <c r="B166" s="187"/>
      <c r="C166" s="190" t="s">
        <v>100</v>
      </c>
      <c r="D166" s="189"/>
      <c r="E166" s="204"/>
      <c r="F166" s="190"/>
      <c r="G166" s="187"/>
      <c r="H166" s="187"/>
      <c r="I166" s="187"/>
      <c r="J166" s="187"/>
      <c r="K166" s="187"/>
      <c r="L166" s="187"/>
      <c r="M166" s="187"/>
      <c r="N166" s="186"/>
      <c r="O166" s="187"/>
      <c r="P166" s="335"/>
    </row>
    <row r="167" spans="1:16" ht="15.75" thickBot="1">
      <c r="A167" s="195"/>
      <c r="B167" s="195"/>
      <c r="C167" s="196" t="s">
        <v>195</v>
      </c>
      <c r="D167" s="196"/>
      <c r="E167" s="196"/>
      <c r="F167" s="196"/>
      <c r="G167" s="195"/>
      <c r="H167" s="195"/>
      <c r="I167" s="195"/>
      <c r="J167" s="195"/>
      <c r="K167" s="195"/>
      <c r="L167" s="195"/>
      <c r="M167" s="195"/>
      <c r="N167" s="195"/>
      <c r="O167" s="200"/>
      <c r="P167" s="197"/>
    </row>
    <row r="168" spans="1:16">
      <c r="A168" s="65">
        <v>1611</v>
      </c>
      <c r="B168" s="66">
        <v>100</v>
      </c>
      <c r="C168" s="75">
        <v>1</v>
      </c>
      <c r="D168" s="72">
        <v>15</v>
      </c>
      <c r="E168" s="72">
        <v>7</v>
      </c>
      <c r="F168" s="72">
        <v>24</v>
      </c>
      <c r="G168" s="71"/>
      <c r="H168" s="66"/>
      <c r="I168" s="66"/>
      <c r="J168" s="66"/>
      <c r="K168" s="66"/>
      <c r="L168" s="66"/>
      <c r="M168" s="66"/>
      <c r="N168" s="65"/>
      <c r="O168" s="66" t="s">
        <v>196</v>
      </c>
      <c r="P168" s="336" t="s">
        <v>187</v>
      </c>
    </row>
    <row r="169" spans="1:16">
      <c r="A169" s="65"/>
      <c r="B169" s="66"/>
      <c r="C169" s="74">
        <v>2</v>
      </c>
      <c r="D169" s="64"/>
      <c r="E169" s="64"/>
      <c r="F169" s="73"/>
      <c r="G169" s="62"/>
      <c r="H169" s="66"/>
      <c r="I169" s="66"/>
      <c r="J169" s="66"/>
      <c r="K169" s="66"/>
      <c r="L169" s="66"/>
      <c r="M169" s="66"/>
      <c r="N169" s="66"/>
      <c r="O169" s="77">
        <v>42179</v>
      </c>
      <c r="P169" s="337"/>
    </row>
    <row r="170" spans="1:16">
      <c r="A170" s="65"/>
      <c r="B170" s="66"/>
      <c r="C170" s="74" t="s">
        <v>17</v>
      </c>
      <c r="D170" s="70">
        <f>SUM(D168:D169)</f>
        <v>15</v>
      </c>
      <c r="E170" s="70">
        <f t="shared" ref="E170:F170" si="34">SUM(E168:E169)</f>
        <v>7</v>
      </c>
      <c r="F170" s="70">
        <f t="shared" si="34"/>
        <v>24</v>
      </c>
      <c r="G170" s="63"/>
      <c r="H170" s="66"/>
      <c r="I170" s="66">
        <v>247</v>
      </c>
      <c r="J170" s="66">
        <v>242</v>
      </c>
      <c r="K170" s="66">
        <v>244</v>
      </c>
      <c r="L170" s="66">
        <v>433</v>
      </c>
      <c r="M170" s="66">
        <v>435</v>
      </c>
      <c r="N170" s="65">
        <v>430</v>
      </c>
      <c r="O170" s="78"/>
      <c r="P170" s="337"/>
    </row>
    <row r="171" spans="1:16" ht="15.75" thickBot="1">
      <c r="A171" s="186"/>
      <c r="B171" s="187"/>
      <c r="C171" s="190" t="s">
        <v>100</v>
      </c>
      <c r="D171" s="189"/>
      <c r="E171" s="203">
        <f>(D170*I170+E170*J170+F170*K170)/1000</f>
        <v>11.255000000000001</v>
      </c>
      <c r="F171" s="190"/>
      <c r="G171" s="187"/>
      <c r="H171" s="187"/>
      <c r="I171" s="187"/>
      <c r="J171" s="187"/>
      <c r="K171" s="187"/>
      <c r="L171" s="187"/>
      <c r="M171" s="187"/>
      <c r="N171" s="186"/>
      <c r="O171" s="201"/>
      <c r="P171" s="338"/>
    </row>
    <row r="172" spans="1:16">
      <c r="A172" s="65">
        <v>1612</v>
      </c>
      <c r="B172" s="66">
        <v>100</v>
      </c>
      <c r="C172" s="75">
        <v>1</v>
      </c>
      <c r="D172" s="72">
        <v>22</v>
      </c>
      <c r="E172" s="72">
        <v>2</v>
      </c>
      <c r="F172" s="72">
        <v>3</v>
      </c>
      <c r="G172" s="71"/>
      <c r="H172" s="66"/>
      <c r="I172" s="66"/>
      <c r="J172" s="66"/>
      <c r="K172" s="66"/>
      <c r="L172" s="66"/>
      <c r="M172" s="66"/>
      <c r="N172" s="65"/>
      <c r="O172" s="66" t="s">
        <v>197</v>
      </c>
      <c r="P172" s="336" t="s">
        <v>187</v>
      </c>
    </row>
    <row r="173" spans="1:16">
      <c r="A173" s="65"/>
      <c r="B173" s="66"/>
      <c r="C173" s="74">
        <v>2</v>
      </c>
      <c r="D173" s="64">
        <v>15</v>
      </c>
      <c r="E173" s="64">
        <v>2</v>
      </c>
      <c r="F173" s="73">
        <v>5</v>
      </c>
      <c r="G173" s="62"/>
      <c r="H173" s="66"/>
      <c r="I173" s="66"/>
      <c r="J173" s="66"/>
      <c r="K173" s="66"/>
      <c r="L173" s="66"/>
      <c r="M173" s="66"/>
      <c r="N173" s="66"/>
      <c r="O173" s="77">
        <v>42179</v>
      </c>
      <c r="P173" s="337"/>
    </row>
    <row r="174" spans="1:16">
      <c r="A174" s="65"/>
      <c r="B174" s="66"/>
      <c r="C174" s="74" t="s">
        <v>17</v>
      </c>
      <c r="D174" s="70">
        <f>SUM(D172:D173)</f>
        <v>37</v>
      </c>
      <c r="E174" s="70">
        <f t="shared" ref="E174:F174" si="35">SUM(E172:E173)</f>
        <v>4</v>
      </c>
      <c r="F174" s="70">
        <f t="shared" si="35"/>
        <v>8</v>
      </c>
      <c r="G174" s="63"/>
      <c r="H174" s="66"/>
      <c r="I174" s="66">
        <v>238</v>
      </c>
      <c r="J174" s="66">
        <v>241</v>
      </c>
      <c r="K174" s="66">
        <v>246</v>
      </c>
      <c r="L174" s="66">
        <v>433</v>
      </c>
      <c r="M174" s="66">
        <v>438</v>
      </c>
      <c r="N174" s="65">
        <v>435</v>
      </c>
      <c r="O174" s="78"/>
      <c r="P174" s="337"/>
    </row>
    <row r="175" spans="1:16" ht="15.75" thickBot="1">
      <c r="A175" s="186"/>
      <c r="B175" s="187"/>
      <c r="C175" s="190" t="s">
        <v>100</v>
      </c>
      <c r="D175" s="189"/>
      <c r="E175" s="203">
        <f>(D174*I174+E174*J174+F174*K174)/1000</f>
        <v>11.738</v>
      </c>
      <c r="F175" s="190"/>
      <c r="G175" s="187"/>
      <c r="H175" s="187"/>
      <c r="I175" s="187"/>
      <c r="J175" s="187"/>
      <c r="K175" s="187"/>
      <c r="L175" s="187"/>
      <c r="M175" s="187"/>
      <c r="N175" s="186"/>
      <c r="O175" s="201"/>
      <c r="P175" s="338"/>
    </row>
    <row r="176" spans="1:16">
      <c r="O176" s="23"/>
      <c r="P176" s="22"/>
    </row>
    <row r="177" spans="15:16">
      <c r="O177" s="23"/>
      <c r="P177" s="22"/>
    </row>
    <row r="178" spans="15:16">
      <c r="P178" s="21"/>
    </row>
  </sheetData>
  <mergeCells count="48">
    <mergeCell ref="L4:N4"/>
    <mergeCell ref="A4:A5"/>
    <mergeCell ref="B4:B5"/>
    <mergeCell ref="C4:C5"/>
    <mergeCell ref="D4:F4"/>
    <mergeCell ref="I4:K4"/>
    <mergeCell ref="P98:P101"/>
    <mergeCell ref="P48:P52"/>
    <mergeCell ref="O4:O5"/>
    <mergeCell ref="P4:P5"/>
    <mergeCell ref="P6:P10"/>
    <mergeCell ref="P11:P15"/>
    <mergeCell ref="P16:P20"/>
    <mergeCell ref="P21:P25"/>
    <mergeCell ref="P26:P29"/>
    <mergeCell ref="P30:P35"/>
    <mergeCell ref="P36:P39"/>
    <mergeCell ref="P40:P43"/>
    <mergeCell ref="P44:P47"/>
    <mergeCell ref="P172:P175"/>
    <mergeCell ref="P151:P154"/>
    <mergeCell ref="P107:P110"/>
    <mergeCell ref="P111:P114"/>
    <mergeCell ref="P115:P118"/>
    <mergeCell ref="P119:P122"/>
    <mergeCell ref="P123:P126"/>
    <mergeCell ref="P127:P129"/>
    <mergeCell ref="P130:P133"/>
    <mergeCell ref="P134:P138"/>
    <mergeCell ref="P139:P141"/>
    <mergeCell ref="P143:P146"/>
    <mergeCell ref="P147:P150"/>
    <mergeCell ref="B1:G1"/>
    <mergeCell ref="P155:P158"/>
    <mergeCell ref="P159:P163"/>
    <mergeCell ref="P164:P166"/>
    <mergeCell ref="P168:P171"/>
    <mergeCell ref="P102:P106"/>
    <mergeCell ref="P54:P59"/>
    <mergeCell ref="P60:P65"/>
    <mergeCell ref="P66:P69"/>
    <mergeCell ref="P70:P74"/>
    <mergeCell ref="P75:P78"/>
    <mergeCell ref="P80:P83"/>
    <mergeCell ref="P84:P87"/>
    <mergeCell ref="P88:P91"/>
    <mergeCell ref="P92:P94"/>
    <mergeCell ref="P95:P97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67"/>
  <sheetViews>
    <sheetView workbookViewId="0"/>
  </sheetViews>
  <sheetFormatPr defaultRowHeight="15"/>
  <cols>
    <col min="15" max="15" width="22.140625" customWidth="1"/>
  </cols>
  <sheetData>
    <row r="1" spans="1:15" ht="19.5" thickBot="1">
      <c r="A1" s="41"/>
      <c r="D1" s="277" t="s">
        <v>404</v>
      </c>
      <c r="E1" s="277"/>
      <c r="F1" s="277"/>
      <c r="G1" s="277"/>
      <c r="H1" s="277"/>
      <c r="I1" s="277"/>
    </row>
    <row r="2" spans="1:15" ht="30">
      <c r="A2" s="42"/>
      <c r="B2" s="45" t="s">
        <v>254</v>
      </c>
      <c r="C2" s="45"/>
      <c r="D2" s="368"/>
      <c r="E2" s="369"/>
      <c r="F2" s="370"/>
      <c r="G2" s="45" t="s">
        <v>257</v>
      </c>
      <c r="H2" s="45" t="s">
        <v>260</v>
      </c>
      <c r="I2" s="368"/>
      <c r="J2" s="369"/>
      <c r="K2" s="370"/>
      <c r="L2" s="368"/>
      <c r="M2" s="369"/>
      <c r="N2" s="370"/>
      <c r="O2" s="45" t="s">
        <v>263</v>
      </c>
    </row>
    <row r="3" spans="1:15" ht="60">
      <c r="A3" s="43" t="s">
        <v>252</v>
      </c>
      <c r="B3" s="46" t="s">
        <v>255</v>
      </c>
      <c r="C3" s="46"/>
      <c r="D3" s="362"/>
      <c r="E3" s="363"/>
      <c r="F3" s="364"/>
      <c r="G3" s="46" t="s">
        <v>258</v>
      </c>
      <c r="H3" s="46" t="s">
        <v>11</v>
      </c>
      <c r="I3" s="362"/>
      <c r="J3" s="363"/>
      <c r="K3" s="364"/>
      <c r="L3" s="362"/>
      <c r="M3" s="363"/>
      <c r="N3" s="364"/>
      <c r="O3" s="46" t="s">
        <v>264</v>
      </c>
    </row>
    <row r="4" spans="1:15" ht="30.75" thickBot="1">
      <c r="A4" s="43" t="s">
        <v>253</v>
      </c>
      <c r="B4" s="46" t="s">
        <v>10</v>
      </c>
      <c r="C4" s="46" t="s">
        <v>3</v>
      </c>
      <c r="D4" s="365" t="s">
        <v>256</v>
      </c>
      <c r="E4" s="366"/>
      <c r="F4" s="367"/>
      <c r="G4" s="48" t="s">
        <v>259</v>
      </c>
      <c r="H4" s="47"/>
      <c r="I4" s="365" t="s">
        <v>261</v>
      </c>
      <c r="J4" s="366"/>
      <c r="K4" s="367"/>
      <c r="L4" s="365" t="s">
        <v>262</v>
      </c>
      <c r="M4" s="366"/>
      <c r="N4" s="367"/>
      <c r="O4" s="46" t="s">
        <v>265</v>
      </c>
    </row>
    <row r="5" spans="1:15" ht="15.75" thickBot="1">
      <c r="A5" s="44"/>
      <c r="B5" s="47"/>
      <c r="C5" s="47"/>
      <c r="D5" s="47" t="s">
        <v>10</v>
      </c>
      <c r="E5" s="47" t="s">
        <v>11</v>
      </c>
      <c r="F5" s="47" t="s">
        <v>12</v>
      </c>
      <c r="G5" s="47"/>
      <c r="H5" s="47"/>
      <c r="I5" s="47" t="s">
        <v>10</v>
      </c>
      <c r="J5" s="47" t="s">
        <v>11</v>
      </c>
      <c r="K5" s="47" t="s">
        <v>12</v>
      </c>
      <c r="L5" s="47" t="s">
        <v>13</v>
      </c>
      <c r="M5" s="47" t="s">
        <v>14</v>
      </c>
      <c r="N5" s="47" t="s">
        <v>15</v>
      </c>
      <c r="O5" s="47"/>
    </row>
    <row r="6" spans="1:15" ht="30.75" thickBot="1">
      <c r="A6" s="49" t="s">
        <v>266</v>
      </c>
      <c r="B6" s="50"/>
      <c r="C6" s="47">
        <v>1</v>
      </c>
      <c r="D6" s="47">
        <v>38</v>
      </c>
      <c r="E6" s="47">
        <v>41</v>
      </c>
      <c r="F6" s="47">
        <v>26</v>
      </c>
      <c r="G6" s="47">
        <v>225</v>
      </c>
      <c r="H6" s="356"/>
      <c r="I6" s="356">
        <v>229</v>
      </c>
      <c r="J6" s="356">
        <v>230</v>
      </c>
      <c r="K6" s="356">
        <v>230</v>
      </c>
      <c r="L6" s="356">
        <v>410</v>
      </c>
      <c r="M6" s="356">
        <v>410</v>
      </c>
      <c r="N6" s="356">
        <v>410</v>
      </c>
      <c r="O6" s="50"/>
    </row>
    <row r="7" spans="1:15" ht="45.75" thickBot="1">
      <c r="A7" s="49" t="s">
        <v>267</v>
      </c>
      <c r="B7" s="50"/>
      <c r="C7" s="47">
        <v>2</v>
      </c>
      <c r="D7" s="47">
        <v>19</v>
      </c>
      <c r="E7" s="47">
        <v>23</v>
      </c>
      <c r="F7" s="47">
        <v>24</v>
      </c>
      <c r="G7" s="47">
        <v>225</v>
      </c>
      <c r="H7" s="357"/>
      <c r="I7" s="357"/>
      <c r="J7" s="357"/>
      <c r="K7" s="357"/>
      <c r="L7" s="357"/>
      <c r="M7" s="357"/>
      <c r="N7" s="357"/>
      <c r="O7" s="52">
        <v>42177</v>
      </c>
    </row>
    <row r="8" spans="1:15" ht="15.75" thickBot="1">
      <c r="A8" s="49"/>
      <c r="B8" s="50"/>
      <c r="C8" s="47">
        <v>3</v>
      </c>
      <c r="D8" s="47"/>
      <c r="E8" s="47"/>
      <c r="F8" s="47"/>
      <c r="G8" s="47"/>
      <c r="H8" s="357"/>
      <c r="I8" s="357"/>
      <c r="J8" s="357"/>
      <c r="K8" s="357"/>
      <c r="L8" s="357"/>
      <c r="M8" s="357"/>
      <c r="N8" s="357"/>
      <c r="O8" s="50" t="s">
        <v>268</v>
      </c>
    </row>
    <row r="9" spans="1:15" ht="15.75" thickBot="1">
      <c r="A9" s="49"/>
      <c r="B9" s="50"/>
      <c r="C9" s="47"/>
      <c r="D9" s="47"/>
      <c r="E9" s="47"/>
      <c r="F9" s="47"/>
      <c r="G9" s="47"/>
      <c r="H9" s="357"/>
      <c r="I9" s="357"/>
      <c r="J9" s="357"/>
      <c r="K9" s="357"/>
      <c r="L9" s="357"/>
      <c r="M9" s="357"/>
      <c r="N9" s="357"/>
      <c r="O9" s="50"/>
    </row>
    <row r="10" spans="1:15" ht="15.75" thickBot="1">
      <c r="A10" s="49"/>
      <c r="B10" s="50"/>
      <c r="C10" s="47"/>
      <c r="D10" s="47"/>
      <c r="E10" s="47"/>
      <c r="F10" s="47"/>
      <c r="G10" s="47"/>
      <c r="H10" s="357"/>
      <c r="I10" s="357"/>
      <c r="J10" s="357"/>
      <c r="K10" s="357"/>
      <c r="L10" s="357"/>
      <c r="M10" s="357"/>
      <c r="N10" s="357"/>
      <c r="O10" s="50"/>
    </row>
    <row r="11" spans="1:15" ht="15.75" thickBot="1">
      <c r="A11" s="49"/>
      <c r="B11" s="50">
        <v>160</v>
      </c>
      <c r="C11" s="47" t="s">
        <v>17</v>
      </c>
      <c r="D11" s="47">
        <v>57</v>
      </c>
      <c r="E11" s="47">
        <v>64</v>
      </c>
      <c r="F11" s="47">
        <v>50</v>
      </c>
      <c r="G11" s="47"/>
      <c r="H11" s="357"/>
      <c r="I11" s="357"/>
      <c r="J11" s="357"/>
      <c r="K11" s="357"/>
      <c r="L11" s="357"/>
      <c r="M11" s="357"/>
      <c r="N11" s="357"/>
      <c r="O11" s="50"/>
    </row>
    <row r="12" spans="1:15" ht="15.75" thickBot="1">
      <c r="A12" s="44"/>
      <c r="B12" s="47"/>
      <c r="C12" s="47" t="s">
        <v>100</v>
      </c>
      <c r="D12" s="374">
        <v>39.159999999999997</v>
      </c>
      <c r="E12" s="375"/>
      <c r="F12" s="376"/>
      <c r="G12" s="47"/>
      <c r="H12" s="358"/>
      <c r="I12" s="358"/>
      <c r="J12" s="358"/>
      <c r="K12" s="358"/>
      <c r="L12" s="358"/>
      <c r="M12" s="358"/>
      <c r="N12" s="358"/>
      <c r="O12" s="47"/>
    </row>
    <row r="13" spans="1:15" ht="15.75" thickBot="1">
      <c r="A13" s="49" t="s">
        <v>269</v>
      </c>
      <c r="B13" s="50"/>
      <c r="C13" s="47">
        <v>1</v>
      </c>
      <c r="D13" s="47">
        <v>6</v>
      </c>
      <c r="E13" s="47">
        <v>2</v>
      </c>
      <c r="F13" s="47">
        <v>4</v>
      </c>
      <c r="G13" s="47">
        <v>228</v>
      </c>
      <c r="H13" s="356"/>
      <c r="I13" s="356">
        <v>232</v>
      </c>
      <c r="J13" s="356">
        <v>233</v>
      </c>
      <c r="K13" s="356">
        <v>232</v>
      </c>
      <c r="L13" s="356">
        <v>410</v>
      </c>
      <c r="M13" s="356">
        <v>410</v>
      </c>
      <c r="N13" s="356">
        <v>412</v>
      </c>
      <c r="O13" s="50"/>
    </row>
    <row r="14" spans="1:15" ht="15.75" thickBot="1">
      <c r="A14" s="49">
        <v>2605</v>
      </c>
      <c r="B14" s="50"/>
      <c r="C14" s="47">
        <v>2</v>
      </c>
      <c r="D14" s="47"/>
      <c r="E14" s="47"/>
      <c r="F14" s="47"/>
      <c r="G14" s="47"/>
      <c r="H14" s="357"/>
      <c r="I14" s="357"/>
      <c r="J14" s="357"/>
      <c r="K14" s="357"/>
      <c r="L14" s="357"/>
      <c r="M14" s="357"/>
      <c r="N14" s="357"/>
      <c r="O14" s="52">
        <v>42177</v>
      </c>
    </row>
    <row r="15" spans="1:15" ht="30.75" thickBot="1">
      <c r="A15" s="49" t="s">
        <v>270</v>
      </c>
      <c r="B15" s="50"/>
      <c r="C15" s="47">
        <v>3</v>
      </c>
      <c r="D15" s="47"/>
      <c r="E15" s="47"/>
      <c r="F15" s="47"/>
      <c r="G15" s="47"/>
      <c r="H15" s="357"/>
      <c r="I15" s="357"/>
      <c r="J15" s="357"/>
      <c r="K15" s="357"/>
      <c r="L15" s="357"/>
      <c r="M15" s="357"/>
      <c r="N15" s="357"/>
      <c r="O15" s="50" t="s">
        <v>271</v>
      </c>
    </row>
    <row r="16" spans="1:15" ht="15.75" thickBot="1">
      <c r="A16" s="49"/>
      <c r="B16" s="50"/>
      <c r="C16" s="47"/>
      <c r="D16" s="47"/>
      <c r="E16" s="47"/>
      <c r="F16" s="47"/>
      <c r="G16" s="47"/>
      <c r="H16" s="357"/>
      <c r="I16" s="357"/>
      <c r="J16" s="357"/>
      <c r="K16" s="357"/>
      <c r="L16" s="357"/>
      <c r="M16" s="357"/>
      <c r="N16" s="357"/>
      <c r="O16" s="50"/>
    </row>
    <row r="17" spans="1:15" ht="15.75" thickBot="1">
      <c r="A17" s="49"/>
      <c r="B17" s="50">
        <v>40</v>
      </c>
      <c r="C17" s="47" t="s">
        <v>17</v>
      </c>
      <c r="D17" s="47">
        <v>6</v>
      </c>
      <c r="E17" s="47">
        <v>2</v>
      </c>
      <c r="F17" s="47">
        <v>4</v>
      </c>
      <c r="G17" s="47"/>
      <c r="H17" s="357"/>
      <c r="I17" s="357"/>
      <c r="J17" s="357"/>
      <c r="K17" s="357"/>
      <c r="L17" s="357"/>
      <c r="M17" s="357"/>
      <c r="N17" s="357"/>
      <c r="O17" s="50"/>
    </row>
    <row r="18" spans="1:15" ht="15.75" thickBot="1">
      <c r="A18" s="44"/>
      <c r="B18" s="47"/>
      <c r="C18" s="47" t="s">
        <v>100</v>
      </c>
      <c r="D18" s="47"/>
      <c r="E18" s="212">
        <v>2.79</v>
      </c>
      <c r="F18" s="47"/>
      <c r="G18" s="47"/>
      <c r="H18" s="358"/>
      <c r="I18" s="358"/>
      <c r="J18" s="358"/>
      <c r="K18" s="358"/>
      <c r="L18" s="358"/>
      <c r="M18" s="358"/>
      <c r="N18" s="358"/>
      <c r="O18" s="47"/>
    </row>
    <row r="19" spans="1:15" ht="30">
      <c r="A19" s="42"/>
      <c r="B19" s="45" t="s">
        <v>254</v>
      </c>
      <c r="C19" s="45"/>
      <c r="D19" s="368"/>
      <c r="E19" s="369"/>
      <c r="F19" s="370"/>
      <c r="G19" s="45" t="s">
        <v>257</v>
      </c>
      <c r="H19" s="45" t="s">
        <v>260</v>
      </c>
      <c r="I19" s="368"/>
      <c r="J19" s="369"/>
      <c r="K19" s="370"/>
      <c r="L19" s="368"/>
      <c r="M19" s="369"/>
      <c r="N19" s="370"/>
      <c r="O19" s="45" t="s">
        <v>263</v>
      </c>
    </row>
    <row r="20" spans="1:15" ht="60">
      <c r="A20" s="43" t="s">
        <v>252</v>
      </c>
      <c r="B20" s="46" t="s">
        <v>255</v>
      </c>
      <c r="C20" s="46"/>
      <c r="D20" s="362"/>
      <c r="E20" s="363"/>
      <c r="F20" s="364"/>
      <c r="G20" s="46" t="s">
        <v>258</v>
      </c>
      <c r="H20" s="46" t="s">
        <v>11</v>
      </c>
      <c r="I20" s="362"/>
      <c r="J20" s="363"/>
      <c r="K20" s="364"/>
      <c r="L20" s="362"/>
      <c r="M20" s="363"/>
      <c r="N20" s="364"/>
      <c r="O20" s="46" t="s">
        <v>272</v>
      </c>
    </row>
    <row r="21" spans="1:15" ht="30.75" thickBot="1">
      <c r="A21" s="43" t="s">
        <v>253</v>
      </c>
      <c r="B21" s="46" t="s">
        <v>10</v>
      </c>
      <c r="C21" s="46" t="s">
        <v>3</v>
      </c>
      <c r="D21" s="365" t="s">
        <v>256</v>
      </c>
      <c r="E21" s="366"/>
      <c r="F21" s="367"/>
      <c r="G21" s="48" t="s">
        <v>259</v>
      </c>
      <c r="H21" s="47"/>
      <c r="I21" s="365" t="s">
        <v>261</v>
      </c>
      <c r="J21" s="366"/>
      <c r="K21" s="367"/>
      <c r="L21" s="365" t="s">
        <v>262</v>
      </c>
      <c r="M21" s="366"/>
      <c r="N21" s="367"/>
      <c r="O21" s="46" t="s">
        <v>265</v>
      </c>
    </row>
    <row r="22" spans="1:15" ht="15.75" thickBot="1">
      <c r="A22" s="44"/>
      <c r="B22" s="47"/>
      <c r="C22" s="47"/>
      <c r="D22" s="47" t="s">
        <v>10</v>
      </c>
      <c r="E22" s="47" t="s">
        <v>11</v>
      </c>
      <c r="F22" s="47" t="s">
        <v>12</v>
      </c>
      <c r="G22" s="47"/>
      <c r="H22" s="47"/>
      <c r="I22" s="47" t="s">
        <v>10</v>
      </c>
      <c r="J22" s="47" t="s">
        <v>11</v>
      </c>
      <c r="K22" s="47" t="s">
        <v>12</v>
      </c>
      <c r="L22" s="47" t="s">
        <v>13</v>
      </c>
      <c r="M22" s="47" t="s">
        <v>14</v>
      </c>
      <c r="N22" s="47" t="s">
        <v>15</v>
      </c>
      <c r="O22" s="47"/>
    </row>
    <row r="23" spans="1:15" ht="30.75" thickBot="1">
      <c r="A23" s="49" t="s">
        <v>273</v>
      </c>
      <c r="B23" s="50"/>
      <c r="C23" s="47">
        <v>1</v>
      </c>
      <c r="D23" s="47">
        <v>45</v>
      </c>
      <c r="E23" s="47">
        <v>6</v>
      </c>
      <c r="F23" s="47">
        <v>24</v>
      </c>
      <c r="G23" s="47">
        <v>220</v>
      </c>
      <c r="H23" s="356"/>
      <c r="I23" s="356">
        <v>235</v>
      </c>
      <c r="J23" s="356">
        <v>245</v>
      </c>
      <c r="K23" s="356">
        <v>240</v>
      </c>
      <c r="L23" s="356">
        <v>420</v>
      </c>
      <c r="M23" s="356">
        <v>420</v>
      </c>
      <c r="N23" s="356">
        <v>420</v>
      </c>
      <c r="O23" s="50"/>
    </row>
    <row r="24" spans="1:15" ht="30.75" thickBot="1">
      <c r="A24" s="49" t="s">
        <v>274</v>
      </c>
      <c r="B24" s="50"/>
      <c r="C24" s="47">
        <v>2</v>
      </c>
      <c r="D24" s="47">
        <v>21</v>
      </c>
      <c r="E24" s="47">
        <v>24</v>
      </c>
      <c r="F24" s="47">
        <v>15</v>
      </c>
      <c r="G24" s="47">
        <v>223</v>
      </c>
      <c r="H24" s="357"/>
      <c r="I24" s="357"/>
      <c r="J24" s="357"/>
      <c r="K24" s="357"/>
      <c r="L24" s="357"/>
      <c r="M24" s="357"/>
      <c r="N24" s="357"/>
      <c r="O24" s="52">
        <v>42177</v>
      </c>
    </row>
    <row r="25" spans="1:15" ht="15.75" thickBot="1">
      <c r="A25" s="49"/>
      <c r="B25" s="50"/>
      <c r="C25" s="47">
        <v>3</v>
      </c>
      <c r="D25" s="47">
        <v>23</v>
      </c>
      <c r="E25" s="47">
        <v>19</v>
      </c>
      <c r="F25" s="47">
        <v>7</v>
      </c>
      <c r="G25" s="47">
        <v>223</v>
      </c>
      <c r="H25" s="357"/>
      <c r="I25" s="357"/>
      <c r="J25" s="357"/>
      <c r="K25" s="357"/>
      <c r="L25" s="357"/>
      <c r="M25" s="357"/>
      <c r="N25" s="357"/>
      <c r="O25" s="50"/>
    </row>
    <row r="26" spans="1:15" ht="15.75" thickBot="1">
      <c r="A26" s="49"/>
      <c r="B26" s="50"/>
      <c r="C26" s="47">
        <v>4</v>
      </c>
      <c r="D26" s="47">
        <v>5</v>
      </c>
      <c r="E26" s="47">
        <v>18</v>
      </c>
      <c r="F26" s="47">
        <v>19</v>
      </c>
      <c r="G26" s="47">
        <v>225</v>
      </c>
      <c r="H26" s="357"/>
      <c r="I26" s="357"/>
      <c r="J26" s="357"/>
      <c r="K26" s="357"/>
      <c r="L26" s="357"/>
      <c r="M26" s="357"/>
      <c r="N26" s="357"/>
      <c r="O26" s="50"/>
    </row>
    <row r="27" spans="1:15" ht="15.75" thickBot="1">
      <c r="A27" s="49"/>
      <c r="B27" s="50"/>
      <c r="C27" s="47"/>
      <c r="D27" s="47"/>
      <c r="E27" s="47"/>
      <c r="F27" s="47"/>
      <c r="G27" s="47"/>
      <c r="H27" s="357"/>
      <c r="I27" s="357"/>
      <c r="J27" s="357"/>
      <c r="K27" s="357"/>
      <c r="L27" s="357"/>
      <c r="M27" s="357"/>
      <c r="N27" s="357"/>
      <c r="O27" s="50"/>
    </row>
    <row r="28" spans="1:15" ht="15.75" thickBot="1">
      <c r="A28" s="49"/>
      <c r="B28" s="50"/>
      <c r="C28" s="47" t="s">
        <v>17</v>
      </c>
      <c r="D28" s="47">
        <f>SUM(D23:D27)</f>
        <v>94</v>
      </c>
      <c r="E28" s="47">
        <f>SUM(E23:E27)</f>
        <v>67</v>
      </c>
      <c r="F28" s="47">
        <f>SUM(F23:F27)</f>
        <v>65</v>
      </c>
      <c r="G28" s="47"/>
      <c r="H28" s="357"/>
      <c r="I28" s="357"/>
      <c r="J28" s="357"/>
      <c r="K28" s="357"/>
      <c r="L28" s="357"/>
      <c r="M28" s="357"/>
      <c r="N28" s="357"/>
      <c r="O28" s="50"/>
    </row>
    <row r="29" spans="1:15" ht="15.75" thickBot="1">
      <c r="A29" s="44"/>
      <c r="B29" s="47">
        <v>180</v>
      </c>
      <c r="C29" s="47" t="s">
        <v>100</v>
      </c>
      <c r="D29" s="374">
        <v>54.24</v>
      </c>
      <c r="E29" s="375"/>
      <c r="F29" s="376"/>
      <c r="G29" s="47"/>
      <c r="H29" s="358"/>
      <c r="I29" s="358"/>
      <c r="J29" s="358"/>
      <c r="K29" s="358"/>
      <c r="L29" s="358"/>
      <c r="M29" s="358"/>
      <c r="N29" s="358"/>
      <c r="O29" s="47"/>
    </row>
    <row r="30" spans="1:15" ht="30.75" thickBot="1">
      <c r="A30" s="49" t="s">
        <v>275</v>
      </c>
      <c r="B30" s="50"/>
      <c r="C30" s="47">
        <v>1</v>
      </c>
      <c r="D30" s="47">
        <v>88</v>
      </c>
      <c r="E30" s="47">
        <v>100</v>
      </c>
      <c r="F30" s="47">
        <v>80</v>
      </c>
      <c r="G30" s="47">
        <v>225</v>
      </c>
      <c r="H30" s="356"/>
      <c r="I30" s="356">
        <v>239</v>
      </c>
      <c r="J30" s="356">
        <v>237</v>
      </c>
      <c r="K30" s="356">
        <v>240</v>
      </c>
      <c r="L30" s="356">
        <v>415</v>
      </c>
      <c r="M30" s="356">
        <v>416</v>
      </c>
      <c r="N30" s="356">
        <v>415</v>
      </c>
      <c r="O30" s="50"/>
    </row>
    <row r="31" spans="1:15" ht="15.75" thickBot="1">
      <c r="A31" s="49" t="s">
        <v>276</v>
      </c>
      <c r="B31" s="50"/>
      <c r="C31" s="47">
        <v>2</v>
      </c>
      <c r="D31" s="47">
        <v>32</v>
      </c>
      <c r="E31" s="47">
        <v>39</v>
      </c>
      <c r="F31" s="47">
        <v>39</v>
      </c>
      <c r="G31" s="47">
        <v>223</v>
      </c>
      <c r="H31" s="357"/>
      <c r="I31" s="357"/>
      <c r="J31" s="357"/>
      <c r="K31" s="357"/>
      <c r="L31" s="357"/>
      <c r="M31" s="357"/>
      <c r="N31" s="357"/>
      <c r="O31" s="52">
        <v>42177</v>
      </c>
    </row>
    <row r="32" spans="1:15" ht="15.75" thickBot="1">
      <c r="A32" s="49"/>
      <c r="B32" s="50"/>
      <c r="C32" s="47">
        <v>3</v>
      </c>
      <c r="D32" s="47">
        <v>29</v>
      </c>
      <c r="E32" s="47">
        <v>40</v>
      </c>
      <c r="F32" s="47">
        <v>37</v>
      </c>
      <c r="G32" s="47">
        <v>220</v>
      </c>
      <c r="H32" s="357"/>
      <c r="I32" s="357"/>
      <c r="J32" s="357"/>
      <c r="K32" s="357"/>
      <c r="L32" s="357"/>
      <c r="M32" s="357"/>
      <c r="N32" s="357"/>
      <c r="O32" s="50"/>
    </row>
    <row r="33" spans="1:15" ht="15.75" thickBot="1">
      <c r="A33" s="49"/>
      <c r="B33" s="50"/>
      <c r="C33" s="47"/>
      <c r="D33" s="47"/>
      <c r="E33" s="47"/>
      <c r="F33" s="47"/>
      <c r="G33" s="47"/>
      <c r="H33" s="357"/>
      <c r="I33" s="357"/>
      <c r="J33" s="357"/>
      <c r="K33" s="357"/>
      <c r="L33" s="357"/>
      <c r="M33" s="357"/>
      <c r="N33" s="357"/>
      <c r="O33" s="50"/>
    </row>
    <row r="34" spans="1:15" ht="15.75" thickBot="1">
      <c r="A34" s="49"/>
      <c r="B34" s="50"/>
      <c r="C34" s="47" t="s">
        <v>17</v>
      </c>
      <c r="D34" s="47">
        <f>SUM(D30:D33)</f>
        <v>149</v>
      </c>
      <c r="E34" s="47">
        <f>SUM(E30:E33)</f>
        <v>179</v>
      </c>
      <c r="F34" s="47">
        <f>SUM(F30:F33)</f>
        <v>156</v>
      </c>
      <c r="G34" s="47"/>
      <c r="H34" s="357"/>
      <c r="I34" s="357"/>
      <c r="J34" s="357"/>
      <c r="K34" s="357"/>
      <c r="L34" s="357"/>
      <c r="M34" s="357"/>
      <c r="N34" s="357"/>
      <c r="O34" s="50"/>
    </row>
    <row r="35" spans="1:15" ht="15.75" thickBot="1">
      <c r="A35" s="44"/>
      <c r="B35" s="47">
        <v>250</v>
      </c>
      <c r="C35" s="47" t="s">
        <v>100</v>
      </c>
      <c r="D35" s="374">
        <v>115.2</v>
      </c>
      <c r="E35" s="375"/>
      <c r="F35" s="376"/>
      <c r="G35" s="47"/>
      <c r="H35" s="358"/>
      <c r="I35" s="358"/>
      <c r="J35" s="358"/>
      <c r="K35" s="358"/>
      <c r="L35" s="358"/>
      <c r="M35" s="358"/>
      <c r="N35" s="358"/>
      <c r="O35" s="47"/>
    </row>
    <row r="36" spans="1:15" ht="30">
      <c r="A36" s="42"/>
      <c r="B36" s="45" t="s">
        <v>254</v>
      </c>
      <c r="C36" s="45"/>
      <c r="D36" s="368"/>
      <c r="E36" s="369"/>
      <c r="F36" s="370"/>
      <c r="G36" s="45" t="s">
        <v>257</v>
      </c>
      <c r="H36" s="45" t="s">
        <v>260</v>
      </c>
      <c r="I36" s="368"/>
      <c r="J36" s="369"/>
      <c r="K36" s="370"/>
      <c r="L36" s="368"/>
      <c r="M36" s="369"/>
      <c r="N36" s="370"/>
      <c r="O36" s="45" t="s">
        <v>263</v>
      </c>
    </row>
    <row r="37" spans="1:15" ht="60">
      <c r="A37" s="43" t="s">
        <v>252</v>
      </c>
      <c r="B37" s="46" t="s">
        <v>255</v>
      </c>
      <c r="C37" s="46"/>
      <c r="D37" s="362"/>
      <c r="E37" s="363"/>
      <c r="F37" s="364"/>
      <c r="G37" s="46" t="s">
        <v>258</v>
      </c>
      <c r="H37" s="46" t="s">
        <v>11</v>
      </c>
      <c r="I37" s="362"/>
      <c r="J37" s="363"/>
      <c r="K37" s="364"/>
      <c r="L37" s="362"/>
      <c r="M37" s="363"/>
      <c r="N37" s="364"/>
      <c r="O37" s="46" t="s">
        <v>264</v>
      </c>
    </row>
    <row r="38" spans="1:15" ht="30.75" thickBot="1">
      <c r="A38" s="43" t="s">
        <v>253</v>
      </c>
      <c r="B38" s="46" t="s">
        <v>10</v>
      </c>
      <c r="C38" s="46" t="s">
        <v>3</v>
      </c>
      <c r="D38" s="365" t="s">
        <v>256</v>
      </c>
      <c r="E38" s="366"/>
      <c r="F38" s="367"/>
      <c r="G38" s="48" t="s">
        <v>259</v>
      </c>
      <c r="H38" s="47"/>
      <c r="I38" s="365" t="s">
        <v>261</v>
      </c>
      <c r="J38" s="366"/>
      <c r="K38" s="367"/>
      <c r="L38" s="365" t="s">
        <v>262</v>
      </c>
      <c r="M38" s="366"/>
      <c r="N38" s="367"/>
      <c r="O38" s="46" t="s">
        <v>265</v>
      </c>
    </row>
    <row r="39" spans="1:15" ht="15.75" thickBot="1">
      <c r="A39" s="44"/>
      <c r="B39" s="47"/>
      <c r="C39" s="47"/>
      <c r="D39" s="47" t="s">
        <v>10</v>
      </c>
      <c r="E39" s="47" t="s">
        <v>11</v>
      </c>
      <c r="F39" s="47" t="s">
        <v>12</v>
      </c>
      <c r="G39" s="47"/>
      <c r="H39" s="47"/>
      <c r="I39" s="47" t="s">
        <v>10</v>
      </c>
      <c r="J39" s="47" t="s">
        <v>11</v>
      </c>
      <c r="K39" s="47" t="s">
        <v>12</v>
      </c>
      <c r="L39" s="47" t="s">
        <v>13</v>
      </c>
      <c r="M39" s="47" t="s">
        <v>14</v>
      </c>
      <c r="N39" s="47" t="s">
        <v>15</v>
      </c>
      <c r="O39" s="47"/>
    </row>
    <row r="40" spans="1:15" ht="30.75" thickBot="1">
      <c r="A40" s="49" t="s">
        <v>277</v>
      </c>
      <c r="B40" s="50"/>
      <c r="C40" s="47">
        <v>1</v>
      </c>
      <c r="D40" s="47">
        <v>60</v>
      </c>
      <c r="E40" s="47">
        <v>30</v>
      </c>
      <c r="F40" s="47">
        <v>40</v>
      </c>
      <c r="G40" s="47">
        <v>225</v>
      </c>
      <c r="H40" s="356"/>
      <c r="I40" s="356">
        <v>235</v>
      </c>
      <c r="J40" s="356">
        <v>240</v>
      </c>
      <c r="K40" s="356">
        <v>243</v>
      </c>
      <c r="L40" s="356">
        <v>417</v>
      </c>
      <c r="M40" s="356">
        <v>417</v>
      </c>
      <c r="N40" s="356">
        <v>417</v>
      </c>
      <c r="O40" s="50"/>
    </row>
    <row r="41" spans="1:15" ht="30.75" thickBot="1">
      <c r="A41" s="49" t="s">
        <v>278</v>
      </c>
      <c r="B41" s="50"/>
      <c r="C41" s="47">
        <v>2</v>
      </c>
      <c r="D41" s="47">
        <v>1</v>
      </c>
      <c r="E41" s="47">
        <v>24.5</v>
      </c>
      <c r="F41" s="47">
        <v>13</v>
      </c>
      <c r="G41" s="47">
        <v>229</v>
      </c>
      <c r="H41" s="357"/>
      <c r="I41" s="357"/>
      <c r="J41" s="357"/>
      <c r="K41" s="357"/>
      <c r="L41" s="357"/>
      <c r="M41" s="357"/>
      <c r="N41" s="357"/>
      <c r="O41" s="52">
        <v>42177</v>
      </c>
    </row>
    <row r="42" spans="1:15" ht="15.75" thickBot="1">
      <c r="A42" s="49"/>
      <c r="B42" s="50"/>
      <c r="C42" s="47"/>
      <c r="D42" s="47"/>
      <c r="E42" s="47"/>
      <c r="F42" s="47"/>
      <c r="G42" s="47"/>
      <c r="H42" s="357"/>
      <c r="I42" s="357"/>
      <c r="J42" s="357"/>
      <c r="K42" s="357"/>
      <c r="L42" s="357"/>
      <c r="M42" s="357"/>
      <c r="N42" s="357"/>
      <c r="O42" s="50" t="s">
        <v>279</v>
      </c>
    </row>
    <row r="43" spans="1:15" ht="15.75" thickBot="1">
      <c r="A43" s="49"/>
      <c r="B43" s="50"/>
      <c r="C43" s="47"/>
      <c r="D43" s="47"/>
      <c r="E43" s="47"/>
      <c r="F43" s="47"/>
      <c r="G43" s="47"/>
      <c r="H43" s="357"/>
      <c r="I43" s="357"/>
      <c r="J43" s="357"/>
      <c r="K43" s="357"/>
      <c r="L43" s="357"/>
      <c r="M43" s="357"/>
      <c r="N43" s="357"/>
      <c r="O43" s="50"/>
    </row>
    <row r="44" spans="1:15" ht="15.75" thickBot="1">
      <c r="A44" s="49"/>
      <c r="B44" s="50"/>
      <c r="C44" s="47"/>
      <c r="D44" s="47"/>
      <c r="E44" s="47"/>
      <c r="F44" s="47"/>
      <c r="G44" s="47"/>
      <c r="H44" s="357"/>
      <c r="I44" s="357"/>
      <c r="J44" s="357"/>
      <c r="K44" s="357"/>
      <c r="L44" s="357"/>
      <c r="M44" s="357"/>
      <c r="N44" s="357"/>
      <c r="O44" s="50"/>
    </row>
    <row r="45" spans="1:15" ht="15.75" thickBot="1">
      <c r="A45" s="49"/>
      <c r="B45" s="50"/>
      <c r="C45" s="47" t="s">
        <v>17</v>
      </c>
      <c r="D45" s="47">
        <v>61</v>
      </c>
      <c r="E45" s="47">
        <v>54.5</v>
      </c>
      <c r="F45" s="47">
        <v>53</v>
      </c>
      <c r="G45" s="47"/>
      <c r="H45" s="357"/>
      <c r="I45" s="357"/>
      <c r="J45" s="357"/>
      <c r="K45" s="357"/>
      <c r="L45" s="357"/>
      <c r="M45" s="357"/>
      <c r="N45" s="357"/>
      <c r="O45" s="50"/>
    </row>
    <row r="46" spans="1:15" ht="15.75" thickBot="1">
      <c r="A46" s="44"/>
      <c r="B46" s="47">
        <v>160</v>
      </c>
      <c r="C46" s="47" t="s">
        <v>100</v>
      </c>
      <c r="D46" s="374">
        <v>40.799999999999997</v>
      </c>
      <c r="E46" s="375"/>
      <c r="F46" s="376"/>
      <c r="G46" s="47"/>
      <c r="H46" s="358"/>
      <c r="I46" s="358"/>
      <c r="J46" s="358"/>
      <c r="K46" s="358"/>
      <c r="L46" s="358"/>
      <c r="M46" s="358"/>
      <c r="N46" s="358"/>
      <c r="O46" s="47"/>
    </row>
    <row r="47" spans="1:15" ht="30.75" thickBot="1">
      <c r="A47" s="49" t="s">
        <v>280</v>
      </c>
      <c r="B47" s="50"/>
      <c r="C47" s="47">
        <v>1</v>
      </c>
      <c r="D47" s="47">
        <v>2</v>
      </c>
      <c r="E47" s="47">
        <v>2</v>
      </c>
      <c r="F47" s="47">
        <v>7</v>
      </c>
      <c r="G47" s="47">
        <v>235</v>
      </c>
      <c r="H47" s="356"/>
      <c r="I47" s="356">
        <v>240</v>
      </c>
      <c r="J47" s="356">
        <v>240</v>
      </c>
      <c r="K47" s="356">
        <v>240</v>
      </c>
      <c r="L47" s="356">
        <v>420</v>
      </c>
      <c r="M47" s="356">
        <v>420</v>
      </c>
      <c r="N47" s="356">
        <v>420</v>
      </c>
      <c r="O47" s="50"/>
    </row>
    <row r="48" spans="1:15" ht="30.75" thickBot="1">
      <c r="A48" s="49" t="s">
        <v>281</v>
      </c>
      <c r="B48" s="50"/>
      <c r="C48" s="47">
        <v>2</v>
      </c>
      <c r="D48" s="47">
        <v>178</v>
      </c>
      <c r="E48" s="47">
        <v>168</v>
      </c>
      <c r="F48" s="47">
        <v>157</v>
      </c>
      <c r="G48" s="47">
        <v>210</v>
      </c>
      <c r="H48" s="357"/>
      <c r="I48" s="357"/>
      <c r="J48" s="357"/>
      <c r="K48" s="357"/>
      <c r="L48" s="357"/>
      <c r="M48" s="357"/>
      <c r="N48" s="357"/>
      <c r="O48" s="52">
        <v>42177</v>
      </c>
    </row>
    <row r="49" spans="1:15" ht="15.75" thickBot="1">
      <c r="A49" s="49"/>
      <c r="B49" s="50"/>
      <c r="C49" s="47"/>
      <c r="D49" s="47"/>
      <c r="E49" s="47"/>
      <c r="F49" s="47"/>
      <c r="G49" s="47"/>
      <c r="H49" s="357"/>
      <c r="I49" s="357"/>
      <c r="J49" s="357"/>
      <c r="K49" s="357"/>
      <c r="L49" s="357"/>
      <c r="M49" s="357"/>
      <c r="N49" s="357"/>
      <c r="O49" s="50" t="s">
        <v>282</v>
      </c>
    </row>
    <row r="50" spans="1:15" ht="15.75" thickBot="1">
      <c r="A50" s="49"/>
      <c r="B50" s="50"/>
      <c r="C50" s="47"/>
      <c r="D50" s="47"/>
      <c r="E50" s="47"/>
      <c r="F50" s="47"/>
      <c r="G50" s="47"/>
      <c r="H50" s="357"/>
      <c r="I50" s="357"/>
      <c r="J50" s="357"/>
      <c r="K50" s="357"/>
      <c r="L50" s="357"/>
      <c r="M50" s="357"/>
      <c r="N50" s="357"/>
      <c r="O50" s="50"/>
    </row>
    <row r="51" spans="1:15" ht="15.75" thickBot="1">
      <c r="A51" s="49"/>
      <c r="B51" s="50"/>
      <c r="C51" s="47" t="s">
        <v>17</v>
      </c>
      <c r="D51" s="47">
        <f>SUM(D47:D50)</f>
        <v>180</v>
      </c>
      <c r="E51" s="47">
        <f>SUM(E47:E50)</f>
        <v>170</v>
      </c>
      <c r="F51" s="47">
        <f>SUM(F47:F50)</f>
        <v>164</v>
      </c>
      <c r="G51" s="47"/>
      <c r="H51" s="357"/>
      <c r="I51" s="357"/>
      <c r="J51" s="357"/>
      <c r="K51" s="357"/>
      <c r="L51" s="357"/>
      <c r="M51" s="357"/>
      <c r="N51" s="357"/>
      <c r="O51" s="50"/>
    </row>
    <row r="52" spans="1:15" ht="15.75" thickBot="1">
      <c r="A52" s="44"/>
      <c r="B52" s="47">
        <v>160</v>
      </c>
      <c r="C52" s="47" t="s">
        <v>100</v>
      </c>
      <c r="D52" s="374">
        <v>123.36</v>
      </c>
      <c r="E52" s="375"/>
      <c r="F52" s="376"/>
      <c r="G52" s="47"/>
      <c r="H52" s="358"/>
      <c r="I52" s="358"/>
      <c r="J52" s="358"/>
      <c r="K52" s="358"/>
      <c r="L52" s="358"/>
      <c r="M52" s="358"/>
      <c r="N52" s="358"/>
      <c r="O52" s="47"/>
    </row>
    <row r="53" spans="1:15">
      <c r="A53" s="42"/>
      <c r="B53" s="45"/>
      <c r="C53" s="45"/>
      <c r="D53" s="368"/>
      <c r="E53" s="369"/>
      <c r="F53" s="370"/>
      <c r="G53" s="45" t="s">
        <v>257</v>
      </c>
      <c r="H53" s="45"/>
      <c r="I53" s="368"/>
      <c r="J53" s="369"/>
      <c r="K53" s="370"/>
      <c r="L53" s="368"/>
      <c r="M53" s="369"/>
      <c r="N53" s="370"/>
      <c r="O53" s="45"/>
    </row>
    <row r="54" spans="1:15" ht="60">
      <c r="A54" s="43" t="s">
        <v>252</v>
      </c>
      <c r="B54" s="46" t="s">
        <v>254</v>
      </c>
      <c r="C54" s="46"/>
      <c r="D54" s="362"/>
      <c r="E54" s="363"/>
      <c r="F54" s="364"/>
      <c r="G54" s="46" t="s">
        <v>258</v>
      </c>
      <c r="H54" s="46" t="s">
        <v>260</v>
      </c>
      <c r="I54" s="362"/>
      <c r="J54" s="363"/>
      <c r="K54" s="364"/>
      <c r="L54" s="362"/>
      <c r="M54" s="363"/>
      <c r="N54" s="364"/>
      <c r="O54" s="46" t="s">
        <v>263</v>
      </c>
    </row>
    <row r="55" spans="1:15" ht="30.75" thickBot="1">
      <c r="A55" s="43" t="s">
        <v>253</v>
      </c>
      <c r="B55" s="46" t="s">
        <v>255</v>
      </c>
      <c r="C55" s="46" t="s">
        <v>3</v>
      </c>
      <c r="D55" s="365" t="s">
        <v>256</v>
      </c>
      <c r="E55" s="366"/>
      <c r="F55" s="367"/>
      <c r="G55" s="48" t="s">
        <v>259</v>
      </c>
      <c r="H55" s="48" t="s">
        <v>11</v>
      </c>
      <c r="I55" s="365" t="s">
        <v>261</v>
      </c>
      <c r="J55" s="366"/>
      <c r="K55" s="367"/>
      <c r="L55" s="365" t="s">
        <v>262</v>
      </c>
      <c r="M55" s="366"/>
      <c r="N55" s="367"/>
      <c r="O55" s="46" t="s">
        <v>264</v>
      </c>
    </row>
    <row r="56" spans="1:15" ht="15.75" thickBot="1">
      <c r="A56" s="44"/>
      <c r="B56" s="48" t="s">
        <v>10</v>
      </c>
      <c r="C56" s="47"/>
      <c r="D56" s="47" t="s">
        <v>10</v>
      </c>
      <c r="E56" s="47" t="s">
        <v>11</v>
      </c>
      <c r="F56" s="47" t="s">
        <v>12</v>
      </c>
      <c r="G56" s="47"/>
      <c r="H56" s="47"/>
      <c r="I56" s="47" t="s">
        <v>10</v>
      </c>
      <c r="J56" s="47" t="s">
        <v>11</v>
      </c>
      <c r="K56" s="47" t="s">
        <v>12</v>
      </c>
      <c r="L56" s="47" t="s">
        <v>13</v>
      </c>
      <c r="M56" s="47" t="s">
        <v>14</v>
      </c>
      <c r="N56" s="47" t="s">
        <v>15</v>
      </c>
      <c r="O56" s="48" t="s">
        <v>265</v>
      </c>
    </row>
    <row r="57" spans="1:15" ht="30.75" thickBot="1">
      <c r="A57" s="49" t="s">
        <v>283</v>
      </c>
      <c r="B57" s="50"/>
      <c r="C57" s="47">
        <v>1</v>
      </c>
      <c r="D57" s="47">
        <v>32</v>
      </c>
      <c r="E57" s="47">
        <v>18</v>
      </c>
      <c r="F57" s="47">
        <v>27</v>
      </c>
      <c r="G57" s="47">
        <v>228</v>
      </c>
      <c r="H57" s="356"/>
      <c r="I57" s="356">
        <v>236</v>
      </c>
      <c r="J57" s="356">
        <v>235</v>
      </c>
      <c r="K57" s="356">
        <v>236</v>
      </c>
      <c r="L57" s="356">
        <v>412</v>
      </c>
      <c r="M57" s="356">
        <v>413</v>
      </c>
      <c r="N57" s="356">
        <v>415</v>
      </c>
      <c r="O57" s="50"/>
    </row>
    <row r="58" spans="1:15" ht="15.75" thickBot="1">
      <c r="A58" s="49" t="s">
        <v>284</v>
      </c>
      <c r="B58" s="50"/>
      <c r="C58" s="47">
        <v>2</v>
      </c>
      <c r="D58" s="47">
        <v>13</v>
      </c>
      <c r="E58" s="47">
        <v>9</v>
      </c>
      <c r="F58" s="47">
        <v>7</v>
      </c>
      <c r="G58" s="47">
        <v>230</v>
      </c>
      <c r="H58" s="357"/>
      <c r="I58" s="357"/>
      <c r="J58" s="357"/>
      <c r="K58" s="357"/>
      <c r="L58" s="357"/>
      <c r="M58" s="357"/>
      <c r="N58" s="357"/>
      <c r="O58" s="52">
        <v>42177</v>
      </c>
    </row>
    <row r="59" spans="1:15" ht="15.75" thickBot="1">
      <c r="A59" s="49"/>
      <c r="B59" s="50"/>
      <c r="C59" s="47">
        <v>3</v>
      </c>
      <c r="D59" s="47">
        <v>67</v>
      </c>
      <c r="E59" s="47">
        <v>71</v>
      </c>
      <c r="F59" s="47">
        <v>69</v>
      </c>
      <c r="G59" s="47">
        <v>225</v>
      </c>
      <c r="H59" s="357"/>
      <c r="I59" s="357"/>
      <c r="J59" s="357"/>
      <c r="K59" s="357"/>
      <c r="L59" s="357"/>
      <c r="M59" s="357"/>
      <c r="N59" s="357"/>
      <c r="O59" s="50" t="s">
        <v>285</v>
      </c>
    </row>
    <row r="60" spans="1:15" ht="15.75" thickBot="1">
      <c r="A60" s="49"/>
      <c r="B60" s="50"/>
      <c r="C60" s="47">
        <v>4</v>
      </c>
      <c r="D60" s="47">
        <v>2</v>
      </c>
      <c r="E60" s="47">
        <v>1</v>
      </c>
      <c r="F60" s="47">
        <v>6</v>
      </c>
      <c r="G60" s="47">
        <v>230</v>
      </c>
      <c r="H60" s="357"/>
      <c r="I60" s="357"/>
      <c r="J60" s="357"/>
      <c r="K60" s="357"/>
      <c r="L60" s="357"/>
      <c r="M60" s="357"/>
      <c r="N60" s="357"/>
      <c r="O60" s="50"/>
    </row>
    <row r="61" spans="1:15" ht="15.75" thickBot="1">
      <c r="A61" s="49"/>
      <c r="B61" s="50"/>
      <c r="C61" s="47"/>
      <c r="D61" s="47"/>
      <c r="E61" s="47"/>
      <c r="F61" s="47"/>
      <c r="G61" s="47"/>
      <c r="H61" s="357"/>
      <c r="I61" s="357"/>
      <c r="J61" s="357"/>
      <c r="K61" s="357"/>
      <c r="L61" s="357"/>
      <c r="M61" s="357"/>
      <c r="N61" s="357"/>
      <c r="O61" s="50"/>
    </row>
    <row r="62" spans="1:15" ht="15.75" thickBot="1">
      <c r="A62" s="49"/>
      <c r="B62" s="50"/>
      <c r="C62" s="47" t="s">
        <v>17</v>
      </c>
      <c r="D62" s="47">
        <f>SUM(D57:D61)</f>
        <v>114</v>
      </c>
      <c r="E62" s="47">
        <f>SUM(E57:E61)</f>
        <v>99</v>
      </c>
      <c r="F62" s="47">
        <f>SUM(F57:F61)</f>
        <v>109</v>
      </c>
      <c r="G62" s="47"/>
      <c r="H62" s="357"/>
      <c r="I62" s="357"/>
      <c r="J62" s="357"/>
      <c r="K62" s="357"/>
      <c r="L62" s="357"/>
      <c r="M62" s="357"/>
      <c r="N62" s="357"/>
      <c r="O62" s="50"/>
    </row>
    <row r="63" spans="1:15" ht="15.75" thickBot="1">
      <c r="A63" s="44"/>
      <c r="B63" s="47">
        <v>250</v>
      </c>
      <c r="C63" s="47" t="s">
        <v>100</v>
      </c>
      <c r="D63" s="374">
        <v>75.67</v>
      </c>
      <c r="E63" s="375"/>
      <c r="F63" s="376"/>
      <c r="G63" s="47"/>
      <c r="H63" s="358"/>
      <c r="I63" s="358"/>
      <c r="J63" s="358"/>
      <c r="K63" s="358"/>
      <c r="L63" s="358"/>
      <c r="M63" s="358"/>
      <c r="N63" s="358"/>
      <c r="O63" s="47"/>
    </row>
    <row r="64" spans="1:15" ht="15.75" thickBot="1">
      <c r="A64" s="49" t="s">
        <v>269</v>
      </c>
      <c r="B64" s="50"/>
      <c r="C64" s="47">
        <v>1</v>
      </c>
      <c r="D64" s="47">
        <v>3</v>
      </c>
      <c r="E64" s="47">
        <v>8</v>
      </c>
      <c r="F64" s="47">
        <v>2.2999999999999998</v>
      </c>
      <c r="G64" s="47">
        <v>230</v>
      </c>
      <c r="H64" s="356"/>
      <c r="I64" s="356">
        <v>232</v>
      </c>
      <c r="J64" s="356">
        <v>230</v>
      </c>
      <c r="K64" s="356">
        <v>230</v>
      </c>
      <c r="L64" s="356">
        <v>420</v>
      </c>
      <c r="M64" s="356">
        <v>421</v>
      </c>
      <c r="N64" s="356">
        <v>419</v>
      </c>
      <c r="O64" s="50"/>
    </row>
    <row r="65" spans="1:15" ht="15.75" thickBot="1">
      <c r="A65" s="49">
        <v>2612</v>
      </c>
      <c r="B65" s="50"/>
      <c r="C65" s="47">
        <v>2</v>
      </c>
      <c r="D65" s="47">
        <v>28</v>
      </c>
      <c r="E65" s="47">
        <v>25</v>
      </c>
      <c r="F65" s="47">
        <v>28</v>
      </c>
      <c r="G65" s="47">
        <v>230</v>
      </c>
      <c r="H65" s="357"/>
      <c r="I65" s="357"/>
      <c r="J65" s="357"/>
      <c r="K65" s="357"/>
      <c r="L65" s="357"/>
      <c r="M65" s="357"/>
      <c r="N65" s="357"/>
      <c r="O65" s="52">
        <v>42177</v>
      </c>
    </row>
    <row r="66" spans="1:15" ht="15.75" thickBot="1">
      <c r="A66" s="49" t="s">
        <v>286</v>
      </c>
      <c r="B66" s="50"/>
      <c r="C66" s="47"/>
      <c r="D66" s="47"/>
      <c r="E66" s="47"/>
      <c r="F66" s="47"/>
      <c r="G66" s="47"/>
      <c r="H66" s="357"/>
      <c r="I66" s="357"/>
      <c r="J66" s="357"/>
      <c r="K66" s="357"/>
      <c r="L66" s="357"/>
      <c r="M66" s="357"/>
      <c r="N66" s="357"/>
      <c r="O66" s="50" t="s">
        <v>287</v>
      </c>
    </row>
    <row r="67" spans="1:15" ht="15.75" thickBot="1">
      <c r="A67" s="49"/>
      <c r="B67" s="50"/>
      <c r="C67" s="47"/>
      <c r="D67" s="47"/>
      <c r="E67" s="47"/>
      <c r="F67" s="47"/>
      <c r="G67" s="47"/>
      <c r="H67" s="357"/>
      <c r="I67" s="357"/>
      <c r="J67" s="357"/>
      <c r="K67" s="357"/>
      <c r="L67" s="357"/>
      <c r="M67" s="357"/>
      <c r="N67" s="357"/>
      <c r="O67" s="50"/>
    </row>
    <row r="68" spans="1:15" ht="15.75" thickBot="1">
      <c r="A68" s="49"/>
      <c r="B68" s="50"/>
      <c r="C68" s="47" t="s">
        <v>17</v>
      </c>
      <c r="D68" s="47">
        <f>SUM(D64:D67)</f>
        <v>31</v>
      </c>
      <c r="E68" s="47">
        <f>SUM(E64:E67)</f>
        <v>33</v>
      </c>
      <c r="F68" s="47">
        <f>SUM(F64:F67)</f>
        <v>30.3</v>
      </c>
      <c r="G68" s="47"/>
      <c r="H68" s="357"/>
      <c r="I68" s="357"/>
      <c r="J68" s="357"/>
      <c r="K68" s="357"/>
      <c r="L68" s="357"/>
      <c r="M68" s="357"/>
      <c r="N68" s="357"/>
      <c r="O68" s="50"/>
    </row>
    <row r="69" spans="1:15" ht="15.75" thickBot="1">
      <c r="A69" s="44"/>
      <c r="B69" s="47">
        <v>100</v>
      </c>
      <c r="C69" s="47" t="s">
        <v>100</v>
      </c>
      <c r="D69" s="374">
        <v>21.69</v>
      </c>
      <c r="E69" s="375"/>
      <c r="F69" s="376"/>
      <c r="G69" s="47"/>
      <c r="H69" s="358"/>
      <c r="I69" s="358"/>
      <c r="J69" s="358"/>
      <c r="K69" s="358"/>
      <c r="L69" s="358"/>
      <c r="M69" s="358"/>
      <c r="N69" s="358"/>
      <c r="O69" s="47"/>
    </row>
    <row r="70" spans="1:15">
      <c r="A70" s="42"/>
      <c r="B70" s="45"/>
      <c r="C70" s="45"/>
      <c r="D70" s="368"/>
      <c r="E70" s="369"/>
      <c r="F70" s="370"/>
      <c r="G70" s="45" t="s">
        <v>257</v>
      </c>
      <c r="H70" s="45"/>
      <c r="I70" s="368"/>
      <c r="J70" s="369"/>
      <c r="K70" s="370"/>
      <c r="L70" s="368"/>
      <c r="M70" s="369"/>
      <c r="N70" s="370"/>
      <c r="O70" s="45"/>
    </row>
    <row r="71" spans="1:15" ht="60">
      <c r="A71" s="43" t="s">
        <v>252</v>
      </c>
      <c r="B71" s="46" t="s">
        <v>254</v>
      </c>
      <c r="C71" s="46"/>
      <c r="D71" s="362"/>
      <c r="E71" s="363"/>
      <c r="F71" s="364"/>
      <c r="G71" s="46" t="s">
        <v>258</v>
      </c>
      <c r="H71" s="46" t="s">
        <v>260</v>
      </c>
      <c r="I71" s="362"/>
      <c r="J71" s="363"/>
      <c r="K71" s="364"/>
      <c r="L71" s="362"/>
      <c r="M71" s="363"/>
      <c r="N71" s="364"/>
      <c r="O71" s="46" t="s">
        <v>263</v>
      </c>
    </row>
    <row r="72" spans="1:15" ht="30.75" thickBot="1">
      <c r="A72" s="43" t="s">
        <v>253</v>
      </c>
      <c r="B72" s="46" t="s">
        <v>255</v>
      </c>
      <c r="C72" s="46" t="s">
        <v>3</v>
      </c>
      <c r="D72" s="365" t="s">
        <v>256</v>
      </c>
      <c r="E72" s="366"/>
      <c r="F72" s="367"/>
      <c r="G72" s="48" t="s">
        <v>259</v>
      </c>
      <c r="H72" s="48" t="s">
        <v>11</v>
      </c>
      <c r="I72" s="365" t="s">
        <v>261</v>
      </c>
      <c r="J72" s="366"/>
      <c r="K72" s="367"/>
      <c r="L72" s="365" t="s">
        <v>262</v>
      </c>
      <c r="M72" s="366"/>
      <c r="N72" s="367"/>
      <c r="O72" s="46" t="s">
        <v>264</v>
      </c>
    </row>
    <row r="73" spans="1:15" ht="15.75" thickBot="1">
      <c r="A73" s="44"/>
      <c r="B73" s="48" t="s">
        <v>10</v>
      </c>
      <c r="C73" s="47"/>
      <c r="D73" s="47" t="s">
        <v>10</v>
      </c>
      <c r="E73" s="47" t="s">
        <v>11</v>
      </c>
      <c r="F73" s="47" t="s">
        <v>12</v>
      </c>
      <c r="G73" s="47"/>
      <c r="H73" s="47"/>
      <c r="I73" s="47" t="s">
        <v>10</v>
      </c>
      <c r="J73" s="47" t="s">
        <v>11</v>
      </c>
      <c r="K73" s="47" t="s">
        <v>12</v>
      </c>
      <c r="L73" s="47" t="s">
        <v>13</v>
      </c>
      <c r="M73" s="47" t="s">
        <v>14</v>
      </c>
      <c r="N73" s="47" t="s">
        <v>15</v>
      </c>
      <c r="O73" s="48" t="s">
        <v>265</v>
      </c>
    </row>
    <row r="74" spans="1:15" ht="30.75" thickBot="1">
      <c r="A74" s="49" t="s">
        <v>283</v>
      </c>
      <c r="B74" s="50"/>
      <c r="C74" s="47">
        <v>1</v>
      </c>
      <c r="D74" s="47">
        <v>32</v>
      </c>
      <c r="E74" s="47">
        <v>18</v>
      </c>
      <c r="F74" s="47">
        <v>27</v>
      </c>
      <c r="G74" s="47">
        <v>228</v>
      </c>
      <c r="H74" s="356"/>
      <c r="I74" s="356">
        <v>236</v>
      </c>
      <c r="J74" s="356">
        <v>235</v>
      </c>
      <c r="K74" s="356">
        <v>236</v>
      </c>
      <c r="L74" s="356">
        <v>412</v>
      </c>
      <c r="M74" s="356">
        <v>413</v>
      </c>
      <c r="N74" s="356">
        <v>415</v>
      </c>
      <c r="O74" s="50"/>
    </row>
    <row r="75" spans="1:15" ht="15.75" thickBot="1">
      <c r="A75" s="49" t="s">
        <v>284</v>
      </c>
      <c r="B75" s="50"/>
      <c r="C75" s="47">
        <v>2</v>
      </c>
      <c r="D75" s="47">
        <v>13</v>
      </c>
      <c r="E75" s="47">
        <v>9</v>
      </c>
      <c r="F75" s="47">
        <v>7</v>
      </c>
      <c r="G75" s="47">
        <v>230</v>
      </c>
      <c r="H75" s="357"/>
      <c r="I75" s="357"/>
      <c r="J75" s="357"/>
      <c r="K75" s="357"/>
      <c r="L75" s="357"/>
      <c r="M75" s="357"/>
      <c r="N75" s="357"/>
      <c r="O75" s="52">
        <v>42177</v>
      </c>
    </row>
    <row r="76" spans="1:15" ht="15.75" thickBot="1">
      <c r="A76" s="49"/>
      <c r="B76" s="50"/>
      <c r="C76" s="47">
        <v>3</v>
      </c>
      <c r="D76" s="47">
        <v>67</v>
      </c>
      <c r="E76" s="47">
        <v>71</v>
      </c>
      <c r="F76" s="47">
        <v>69</v>
      </c>
      <c r="G76" s="47">
        <v>225</v>
      </c>
      <c r="H76" s="357"/>
      <c r="I76" s="357"/>
      <c r="J76" s="357"/>
      <c r="K76" s="357"/>
      <c r="L76" s="357"/>
      <c r="M76" s="357"/>
      <c r="N76" s="357"/>
      <c r="O76" s="50" t="s">
        <v>285</v>
      </c>
    </row>
    <row r="77" spans="1:15" ht="15.75" thickBot="1">
      <c r="A77" s="49"/>
      <c r="B77" s="50"/>
      <c r="C77" s="47">
        <v>4</v>
      </c>
      <c r="D77" s="47">
        <v>2</v>
      </c>
      <c r="E77" s="47">
        <v>1</v>
      </c>
      <c r="F77" s="47">
        <v>6</v>
      </c>
      <c r="G77" s="47">
        <v>230</v>
      </c>
      <c r="H77" s="357"/>
      <c r="I77" s="357"/>
      <c r="J77" s="357"/>
      <c r="K77" s="357"/>
      <c r="L77" s="357"/>
      <c r="M77" s="357"/>
      <c r="N77" s="357"/>
      <c r="O77" s="50"/>
    </row>
    <row r="78" spans="1:15" ht="15.75" thickBot="1">
      <c r="A78" s="49"/>
      <c r="B78" s="50"/>
      <c r="C78" s="47"/>
      <c r="D78" s="47"/>
      <c r="E78" s="47"/>
      <c r="F78" s="47"/>
      <c r="G78" s="47"/>
      <c r="H78" s="357"/>
      <c r="I78" s="357"/>
      <c r="J78" s="357"/>
      <c r="K78" s="357"/>
      <c r="L78" s="357"/>
      <c r="M78" s="357"/>
      <c r="N78" s="357"/>
      <c r="O78" s="50"/>
    </row>
    <row r="79" spans="1:15" ht="15.75" thickBot="1">
      <c r="A79" s="49"/>
      <c r="B79" s="50"/>
      <c r="C79" s="47" t="s">
        <v>17</v>
      </c>
      <c r="D79" s="47">
        <f>SUM(D74:D78)</f>
        <v>114</v>
      </c>
      <c r="E79" s="47">
        <f>SUM(E74:E78)</f>
        <v>99</v>
      </c>
      <c r="F79" s="47">
        <f>SUM(F74:F78)</f>
        <v>109</v>
      </c>
      <c r="G79" s="47"/>
      <c r="H79" s="357"/>
      <c r="I79" s="357"/>
      <c r="J79" s="357"/>
      <c r="K79" s="357"/>
      <c r="L79" s="357"/>
      <c r="M79" s="357"/>
      <c r="N79" s="357"/>
      <c r="O79" s="50"/>
    </row>
    <row r="80" spans="1:15" ht="15.75" thickBot="1">
      <c r="A80" s="44"/>
      <c r="B80" s="47">
        <v>250</v>
      </c>
      <c r="C80" s="47" t="s">
        <v>100</v>
      </c>
      <c r="D80" s="374">
        <v>75.67</v>
      </c>
      <c r="E80" s="375"/>
      <c r="F80" s="376"/>
      <c r="G80" s="47"/>
      <c r="H80" s="358"/>
      <c r="I80" s="358"/>
      <c r="J80" s="358"/>
      <c r="K80" s="358"/>
      <c r="L80" s="358"/>
      <c r="M80" s="358"/>
      <c r="N80" s="358"/>
      <c r="O80" s="47"/>
    </row>
    <row r="81" spans="1:15" ht="15.75" thickBot="1">
      <c r="A81" s="49" t="s">
        <v>269</v>
      </c>
      <c r="B81" s="50"/>
      <c r="C81" s="47">
        <v>1</v>
      </c>
      <c r="D81" s="47">
        <v>3</v>
      </c>
      <c r="E81" s="47">
        <v>8</v>
      </c>
      <c r="F81" s="47">
        <v>2.2999999999999998</v>
      </c>
      <c r="G81" s="47">
        <v>230</v>
      </c>
      <c r="H81" s="356"/>
      <c r="I81" s="356">
        <v>232</v>
      </c>
      <c r="J81" s="356">
        <v>230</v>
      </c>
      <c r="K81" s="356">
        <v>230</v>
      </c>
      <c r="L81" s="356">
        <v>420</v>
      </c>
      <c r="M81" s="356">
        <v>421</v>
      </c>
      <c r="N81" s="356">
        <v>419</v>
      </c>
      <c r="O81" s="50"/>
    </row>
    <row r="82" spans="1:15" ht="15.75" thickBot="1">
      <c r="A82" s="49">
        <v>2612</v>
      </c>
      <c r="B82" s="50"/>
      <c r="C82" s="47">
        <v>2</v>
      </c>
      <c r="D82" s="47">
        <v>28</v>
      </c>
      <c r="E82" s="47">
        <v>25</v>
      </c>
      <c r="F82" s="47">
        <v>28</v>
      </c>
      <c r="G82" s="47">
        <v>230</v>
      </c>
      <c r="H82" s="357"/>
      <c r="I82" s="357"/>
      <c r="J82" s="357"/>
      <c r="K82" s="357"/>
      <c r="L82" s="357"/>
      <c r="M82" s="357"/>
      <c r="N82" s="357"/>
      <c r="O82" s="52">
        <v>42177</v>
      </c>
    </row>
    <row r="83" spans="1:15" ht="15.75" thickBot="1">
      <c r="A83" s="49" t="s">
        <v>286</v>
      </c>
      <c r="B83" s="50"/>
      <c r="C83" s="47"/>
      <c r="D83" s="47"/>
      <c r="E83" s="47"/>
      <c r="F83" s="47"/>
      <c r="G83" s="47"/>
      <c r="H83" s="357"/>
      <c r="I83" s="357"/>
      <c r="J83" s="357"/>
      <c r="K83" s="357"/>
      <c r="L83" s="357"/>
      <c r="M83" s="357"/>
      <c r="N83" s="357"/>
      <c r="O83" s="50" t="s">
        <v>287</v>
      </c>
    </row>
    <row r="84" spans="1:15" ht="15.75" thickBot="1">
      <c r="A84" s="49"/>
      <c r="B84" s="50"/>
      <c r="C84" s="47"/>
      <c r="D84" s="47"/>
      <c r="E84" s="47"/>
      <c r="F84" s="47"/>
      <c r="G84" s="47"/>
      <c r="H84" s="357"/>
      <c r="I84" s="357"/>
      <c r="J84" s="357"/>
      <c r="K84" s="357"/>
      <c r="L84" s="357"/>
      <c r="M84" s="357"/>
      <c r="N84" s="357"/>
      <c r="O84" s="50"/>
    </row>
    <row r="85" spans="1:15" ht="15.75" thickBot="1">
      <c r="A85" s="49"/>
      <c r="B85" s="50"/>
      <c r="C85" s="47" t="s">
        <v>17</v>
      </c>
      <c r="D85" s="47">
        <f>SUM(D81:D84)</f>
        <v>31</v>
      </c>
      <c r="E85" s="47">
        <f>SUM(E81:E84)</f>
        <v>33</v>
      </c>
      <c r="F85" s="47">
        <f>SUM(F81:F84)</f>
        <v>30.3</v>
      </c>
      <c r="G85" s="47"/>
      <c r="H85" s="357"/>
      <c r="I85" s="357"/>
      <c r="J85" s="357"/>
      <c r="K85" s="357"/>
      <c r="L85" s="357"/>
      <c r="M85" s="357"/>
      <c r="N85" s="357"/>
      <c r="O85" s="50"/>
    </row>
    <row r="86" spans="1:15" ht="15.75" thickBot="1">
      <c r="A86" s="44"/>
      <c r="B86" s="47">
        <v>100</v>
      </c>
      <c r="C86" s="47" t="s">
        <v>100</v>
      </c>
      <c r="D86" s="374">
        <v>21.69</v>
      </c>
      <c r="E86" s="375"/>
      <c r="F86" s="376"/>
      <c r="G86" s="47"/>
      <c r="H86" s="358"/>
      <c r="I86" s="358"/>
      <c r="J86" s="358"/>
      <c r="K86" s="358"/>
      <c r="L86" s="358"/>
      <c r="M86" s="358"/>
      <c r="N86" s="358"/>
      <c r="O86" s="47"/>
    </row>
    <row r="87" spans="1:15" s="147" customFormat="1" ht="31.5">
      <c r="A87" s="145"/>
      <c r="B87" s="146" t="s">
        <v>254</v>
      </c>
      <c r="C87" s="146"/>
      <c r="D87" s="377"/>
      <c r="E87" s="378"/>
      <c r="F87" s="379"/>
      <c r="G87" s="146" t="s">
        <v>257</v>
      </c>
      <c r="H87" s="146" t="s">
        <v>260</v>
      </c>
      <c r="I87" s="377"/>
      <c r="J87" s="378"/>
      <c r="K87" s="379"/>
      <c r="L87" s="377"/>
      <c r="M87" s="378"/>
      <c r="N87" s="379"/>
      <c r="O87" s="146" t="s">
        <v>263</v>
      </c>
    </row>
    <row r="88" spans="1:15" ht="60">
      <c r="A88" s="43" t="s">
        <v>252</v>
      </c>
      <c r="B88" s="46" t="s">
        <v>255</v>
      </c>
      <c r="C88" s="46"/>
      <c r="D88" s="362"/>
      <c r="E88" s="363"/>
      <c r="F88" s="364"/>
      <c r="G88" s="46" t="s">
        <v>258</v>
      </c>
      <c r="H88" s="46" t="s">
        <v>11</v>
      </c>
      <c r="I88" s="362"/>
      <c r="J88" s="363"/>
      <c r="K88" s="364"/>
      <c r="L88" s="362"/>
      <c r="M88" s="363"/>
      <c r="N88" s="364"/>
      <c r="O88" s="46" t="s">
        <v>272</v>
      </c>
    </row>
    <row r="89" spans="1:15" ht="30.75" thickBot="1">
      <c r="A89" s="43" t="s">
        <v>253</v>
      </c>
      <c r="B89" s="46" t="s">
        <v>10</v>
      </c>
      <c r="C89" s="46" t="s">
        <v>3</v>
      </c>
      <c r="D89" s="365" t="s">
        <v>256</v>
      </c>
      <c r="E89" s="366"/>
      <c r="F89" s="367"/>
      <c r="G89" s="48" t="s">
        <v>259</v>
      </c>
      <c r="H89" s="47"/>
      <c r="I89" s="365" t="s">
        <v>261</v>
      </c>
      <c r="J89" s="366"/>
      <c r="K89" s="367"/>
      <c r="L89" s="365" t="s">
        <v>262</v>
      </c>
      <c r="M89" s="366"/>
      <c r="N89" s="367"/>
      <c r="O89" s="46" t="s">
        <v>265</v>
      </c>
    </row>
    <row r="90" spans="1:15" ht="15.75" thickBot="1">
      <c r="A90" s="44"/>
      <c r="B90" s="47"/>
      <c r="C90" s="47"/>
      <c r="D90" s="47" t="s">
        <v>10</v>
      </c>
      <c r="E90" s="47" t="s">
        <v>11</v>
      </c>
      <c r="F90" s="47" t="s">
        <v>12</v>
      </c>
      <c r="G90" s="47"/>
      <c r="H90" s="47"/>
      <c r="I90" s="47" t="s">
        <v>10</v>
      </c>
      <c r="J90" s="47" t="s">
        <v>11</v>
      </c>
      <c r="K90" s="47" t="s">
        <v>12</v>
      </c>
      <c r="L90" s="47" t="s">
        <v>13</v>
      </c>
      <c r="M90" s="47" t="s">
        <v>14</v>
      </c>
      <c r="N90" s="47" t="s">
        <v>15</v>
      </c>
      <c r="O90" s="47"/>
    </row>
    <row r="91" spans="1:15" ht="30.75" thickBot="1">
      <c r="A91" s="49" t="s">
        <v>288</v>
      </c>
      <c r="B91" s="50"/>
      <c r="C91" s="47">
        <v>1</v>
      </c>
      <c r="D91" s="47">
        <v>72</v>
      </c>
      <c r="E91" s="47">
        <v>42</v>
      </c>
      <c r="F91" s="47">
        <v>74</v>
      </c>
      <c r="G91" s="47">
        <v>210</v>
      </c>
      <c r="H91" s="356"/>
      <c r="I91" s="356">
        <v>234</v>
      </c>
      <c r="J91" s="356">
        <v>245</v>
      </c>
      <c r="K91" s="356">
        <v>244</v>
      </c>
      <c r="L91" s="356">
        <v>417</v>
      </c>
      <c r="M91" s="356">
        <v>420</v>
      </c>
      <c r="N91" s="356">
        <v>418</v>
      </c>
      <c r="O91" s="50"/>
    </row>
    <row r="92" spans="1:15" ht="15.75" thickBot="1">
      <c r="A92" s="49" t="s">
        <v>289</v>
      </c>
      <c r="B92" s="50"/>
      <c r="C92" s="47">
        <v>2</v>
      </c>
      <c r="D92" s="47">
        <v>66</v>
      </c>
      <c r="E92" s="47">
        <v>81</v>
      </c>
      <c r="F92" s="47">
        <v>108</v>
      </c>
      <c r="G92" s="47">
        <v>210</v>
      </c>
      <c r="H92" s="357"/>
      <c r="I92" s="357"/>
      <c r="J92" s="357"/>
      <c r="K92" s="357"/>
      <c r="L92" s="357"/>
      <c r="M92" s="357"/>
      <c r="N92" s="357"/>
      <c r="O92" s="52">
        <v>42177</v>
      </c>
    </row>
    <row r="93" spans="1:15" ht="15.75" thickBot="1">
      <c r="A93" s="49"/>
      <c r="B93" s="50"/>
      <c r="C93" s="47">
        <v>3</v>
      </c>
      <c r="D93" s="47">
        <v>63</v>
      </c>
      <c r="E93" s="47">
        <v>45</v>
      </c>
      <c r="F93" s="47">
        <v>53</v>
      </c>
      <c r="G93" s="47">
        <v>218</v>
      </c>
      <c r="H93" s="357"/>
      <c r="I93" s="357"/>
      <c r="J93" s="357"/>
      <c r="K93" s="357"/>
      <c r="L93" s="357"/>
      <c r="M93" s="357"/>
      <c r="N93" s="357"/>
      <c r="O93" s="50"/>
    </row>
    <row r="94" spans="1:15" ht="15.75" thickBot="1">
      <c r="A94" s="49"/>
      <c r="B94" s="50"/>
      <c r="C94" s="47">
        <v>4</v>
      </c>
      <c r="D94" s="47">
        <v>1</v>
      </c>
      <c r="E94" s="47">
        <v>1</v>
      </c>
      <c r="F94" s="47">
        <v>38</v>
      </c>
      <c r="G94" s="47">
        <v>220</v>
      </c>
      <c r="H94" s="357"/>
      <c r="I94" s="357"/>
      <c r="J94" s="357"/>
      <c r="K94" s="357"/>
      <c r="L94" s="357"/>
      <c r="M94" s="357"/>
      <c r="N94" s="357"/>
      <c r="O94" s="50"/>
    </row>
    <row r="95" spans="1:15" ht="15.75" thickBot="1">
      <c r="A95" s="49"/>
      <c r="B95" s="50"/>
      <c r="C95" s="47"/>
      <c r="D95" s="47"/>
      <c r="E95" s="47"/>
      <c r="F95" s="47"/>
      <c r="G95" s="47"/>
      <c r="H95" s="357"/>
      <c r="I95" s="357"/>
      <c r="J95" s="357"/>
      <c r="K95" s="357"/>
      <c r="L95" s="357"/>
      <c r="M95" s="357"/>
      <c r="N95" s="357"/>
      <c r="O95" s="50"/>
    </row>
    <row r="96" spans="1:15" ht="15.75" thickBot="1">
      <c r="A96" s="49"/>
      <c r="B96" s="50"/>
      <c r="C96" s="47" t="s">
        <v>17</v>
      </c>
      <c r="D96" s="47">
        <f>SUM(D91:D95)</f>
        <v>202</v>
      </c>
      <c r="E96" s="47">
        <f>SUM(E91:E95)</f>
        <v>169</v>
      </c>
      <c r="F96" s="47">
        <f>SUM(F91:F95)</f>
        <v>273</v>
      </c>
      <c r="G96" s="47"/>
      <c r="H96" s="357"/>
      <c r="I96" s="357"/>
      <c r="J96" s="357"/>
      <c r="K96" s="357"/>
      <c r="L96" s="357"/>
      <c r="M96" s="357"/>
      <c r="N96" s="357"/>
      <c r="O96" s="50"/>
    </row>
    <row r="97" spans="1:15" ht="15.75" thickBot="1">
      <c r="A97" s="44"/>
      <c r="B97" s="47">
        <v>400</v>
      </c>
      <c r="C97" s="47" t="s">
        <v>100</v>
      </c>
      <c r="D97" s="374">
        <v>155.21</v>
      </c>
      <c r="E97" s="375"/>
      <c r="F97" s="376"/>
      <c r="G97" s="47"/>
      <c r="H97" s="358"/>
      <c r="I97" s="358"/>
      <c r="J97" s="358"/>
      <c r="K97" s="358"/>
      <c r="L97" s="358"/>
      <c r="M97" s="358"/>
      <c r="N97" s="358"/>
      <c r="O97" s="47"/>
    </row>
    <row r="98" spans="1:15" ht="30">
      <c r="A98" s="49" t="s">
        <v>290</v>
      </c>
      <c r="B98" s="50"/>
      <c r="C98" s="356">
        <v>1</v>
      </c>
      <c r="D98" s="356">
        <v>10.5</v>
      </c>
      <c r="E98" s="356">
        <v>35</v>
      </c>
      <c r="F98" s="356">
        <v>33</v>
      </c>
      <c r="G98" s="356">
        <v>223</v>
      </c>
      <c r="H98" s="356"/>
      <c r="I98" s="356">
        <v>231</v>
      </c>
      <c r="J98" s="356">
        <v>230</v>
      </c>
      <c r="K98" s="356">
        <v>234</v>
      </c>
      <c r="L98" s="356">
        <v>405</v>
      </c>
      <c r="M98" s="356">
        <v>405</v>
      </c>
      <c r="N98" s="356">
        <v>406</v>
      </c>
      <c r="O98" s="50"/>
    </row>
    <row r="99" spans="1:15">
      <c r="A99" s="49" t="s">
        <v>291</v>
      </c>
      <c r="B99" s="50"/>
      <c r="C99" s="357"/>
      <c r="D99" s="357"/>
      <c r="E99" s="357"/>
      <c r="F99" s="357"/>
      <c r="G99" s="357"/>
      <c r="H99" s="357"/>
      <c r="I99" s="357"/>
      <c r="J99" s="357"/>
      <c r="K99" s="357"/>
      <c r="L99" s="357"/>
      <c r="M99" s="357"/>
      <c r="N99" s="357"/>
      <c r="O99" s="52">
        <v>42177</v>
      </c>
    </row>
    <row r="100" spans="1:15">
      <c r="A100" s="49"/>
      <c r="B100" s="50"/>
      <c r="C100" s="357"/>
      <c r="D100" s="357"/>
      <c r="E100" s="357"/>
      <c r="F100" s="357"/>
      <c r="G100" s="357"/>
      <c r="H100" s="357"/>
      <c r="I100" s="357"/>
      <c r="J100" s="357"/>
      <c r="K100" s="357"/>
      <c r="L100" s="357"/>
      <c r="M100" s="357"/>
      <c r="N100" s="357"/>
      <c r="O100" s="50"/>
    </row>
    <row r="101" spans="1:15">
      <c r="A101" s="49"/>
      <c r="B101" s="50"/>
      <c r="C101" s="357"/>
      <c r="D101" s="357"/>
      <c r="E101" s="357"/>
      <c r="F101" s="357"/>
      <c r="G101" s="357"/>
      <c r="H101" s="357"/>
      <c r="I101" s="357"/>
      <c r="J101" s="357"/>
      <c r="K101" s="357"/>
      <c r="L101" s="357"/>
      <c r="M101" s="357"/>
      <c r="N101" s="357"/>
      <c r="O101" s="50"/>
    </row>
    <row r="102" spans="1:15">
      <c r="A102" s="352" t="s">
        <v>466</v>
      </c>
      <c r="B102" s="353"/>
      <c r="C102" s="357"/>
      <c r="D102" s="357"/>
      <c r="E102" s="357"/>
      <c r="F102" s="357"/>
      <c r="G102" s="357"/>
      <c r="H102" s="357"/>
      <c r="I102" s="357"/>
      <c r="J102" s="357"/>
      <c r="K102" s="357"/>
      <c r="L102" s="357"/>
      <c r="M102" s="357"/>
      <c r="N102" s="357"/>
      <c r="O102" s="50"/>
    </row>
    <row r="103" spans="1:15" ht="15.75" thickBot="1">
      <c r="A103" s="49"/>
      <c r="B103" s="47">
        <v>400</v>
      </c>
      <c r="C103" s="358"/>
      <c r="D103" s="358"/>
      <c r="E103" s="358"/>
      <c r="F103" s="358"/>
      <c r="G103" s="358"/>
      <c r="H103" s="358"/>
      <c r="I103" s="358"/>
      <c r="J103" s="358"/>
      <c r="K103" s="358"/>
      <c r="L103" s="358"/>
      <c r="M103" s="358"/>
      <c r="N103" s="358"/>
      <c r="O103" s="47"/>
    </row>
    <row r="104" spans="1:15" ht="30">
      <c r="A104" s="42"/>
      <c r="B104" s="45" t="s">
        <v>254</v>
      </c>
      <c r="C104" s="45"/>
      <c r="D104" s="368"/>
      <c r="E104" s="369"/>
      <c r="F104" s="370"/>
      <c r="G104" s="45" t="s">
        <v>257</v>
      </c>
      <c r="H104" s="45" t="s">
        <v>260</v>
      </c>
      <c r="I104" s="368"/>
      <c r="J104" s="369"/>
      <c r="K104" s="370"/>
      <c r="L104" s="368"/>
      <c r="M104" s="369"/>
      <c r="N104" s="370"/>
      <c r="O104" s="45" t="s">
        <v>263</v>
      </c>
    </row>
    <row r="105" spans="1:15" ht="60">
      <c r="A105" s="43" t="s">
        <v>252</v>
      </c>
      <c r="B105" s="46" t="s">
        <v>255</v>
      </c>
      <c r="C105" s="46"/>
      <c r="D105" s="362"/>
      <c r="E105" s="363"/>
      <c r="F105" s="364"/>
      <c r="G105" s="46" t="s">
        <v>258</v>
      </c>
      <c r="H105" s="46" t="s">
        <v>11</v>
      </c>
      <c r="I105" s="362"/>
      <c r="J105" s="363"/>
      <c r="K105" s="364"/>
      <c r="L105" s="362"/>
      <c r="M105" s="363"/>
      <c r="N105" s="364"/>
      <c r="O105" s="46" t="s">
        <v>264</v>
      </c>
    </row>
    <row r="106" spans="1:15" ht="30.75" thickBot="1">
      <c r="A106" s="43" t="s">
        <v>253</v>
      </c>
      <c r="B106" s="46" t="s">
        <v>10</v>
      </c>
      <c r="C106" s="46" t="s">
        <v>3</v>
      </c>
      <c r="D106" s="365" t="s">
        <v>256</v>
      </c>
      <c r="E106" s="366"/>
      <c r="F106" s="367"/>
      <c r="G106" s="48" t="s">
        <v>259</v>
      </c>
      <c r="H106" s="47"/>
      <c r="I106" s="365" t="s">
        <v>261</v>
      </c>
      <c r="J106" s="366"/>
      <c r="K106" s="367"/>
      <c r="L106" s="365" t="s">
        <v>262</v>
      </c>
      <c r="M106" s="366"/>
      <c r="N106" s="367"/>
      <c r="O106" s="46" t="s">
        <v>265</v>
      </c>
    </row>
    <row r="107" spans="1:15" ht="15.75" thickBot="1">
      <c r="A107" s="44"/>
      <c r="B107" s="47"/>
      <c r="C107" s="47"/>
      <c r="D107" s="47" t="s">
        <v>10</v>
      </c>
      <c r="E107" s="47" t="s">
        <v>11</v>
      </c>
      <c r="F107" s="47" t="s">
        <v>12</v>
      </c>
      <c r="G107" s="47"/>
      <c r="H107" s="47"/>
      <c r="I107" s="47" t="s">
        <v>10</v>
      </c>
      <c r="J107" s="47" t="s">
        <v>11</v>
      </c>
      <c r="K107" s="47" t="s">
        <v>12</v>
      </c>
      <c r="L107" s="47" t="s">
        <v>13</v>
      </c>
      <c r="M107" s="47" t="s">
        <v>14</v>
      </c>
      <c r="N107" s="47" t="s">
        <v>15</v>
      </c>
      <c r="O107" s="47"/>
    </row>
    <row r="108" spans="1:15" ht="30.75" thickBot="1">
      <c r="A108" s="49" t="s">
        <v>292</v>
      </c>
      <c r="B108" s="50"/>
      <c r="C108" s="47">
        <v>1</v>
      </c>
      <c r="D108" s="47">
        <v>18</v>
      </c>
      <c r="E108" s="47">
        <v>21</v>
      </c>
      <c r="F108" s="47">
        <v>16</v>
      </c>
      <c r="G108" s="47">
        <v>225</v>
      </c>
      <c r="H108" s="356"/>
      <c r="I108" s="356">
        <v>236</v>
      </c>
      <c r="J108" s="356">
        <v>235</v>
      </c>
      <c r="K108" s="356">
        <v>236</v>
      </c>
      <c r="L108" s="356">
        <v>410</v>
      </c>
      <c r="M108" s="356">
        <v>412</v>
      </c>
      <c r="N108" s="356">
        <v>410</v>
      </c>
      <c r="O108" s="50"/>
    </row>
    <row r="109" spans="1:15" ht="30.75" thickBot="1">
      <c r="A109" s="49" t="s">
        <v>293</v>
      </c>
      <c r="B109" s="50"/>
      <c r="C109" s="47">
        <v>2</v>
      </c>
      <c r="D109" s="47">
        <v>12</v>
      </c>
      <c r="E109" s="47">
        <v>18</v>
      </c>
      <c r="F109" s="47">
        <v>15</v>
      </c>
      <c r="G109" s="47">
        <v>224</v>
      </c>
      <c r="H109" s="357"/>
      <c r="I109" s="357"/>
      <c r="J109" s="357"/>
      <c r="K109" s="357"/>
      <c r="L109" s="357"/>
      <c r="M109" s="357"/>
      <c r="N109" s="357"/>
      <c r="O109" s="52">
        <v>42177</v>
      </c>
    </row>
    <row r="110" spans="1:15" ht="15.75" thickBot="1">
      <c r="A110" s="49"/>
      <c r="B110" s="50"/>
      <c r="C110" s="47"/>
      <c r="D110" s="47"/>
      <c r="E110" s="47"/>
      <c r="F110" s="47"/>
      <c r="G110" s="47"/>
      <c r="H110" s="357"/>
      <c r="I110" s="357"/>
      <c r="J110" s="357"/>
      <c r="K110" s="357"/>
      <c r="L110" s="357"/>
      <c r="M110" s="357"/>
      <c r="N110" s="357"/>
      <c r="O110" s="50" t="s">
        <v>294</v>
      </c>
    </row>
    <row r="111" spans="1:15" ht="15.75" thickBot="1">
      <c r="A111" s="49"/>
      <c r="B111" s="50"/>
      <c r="C111" s="47"/>
      <c r="D111" s="47"/>
      <c r="E111" s="47"/>
      <c r="F111" s="47"/>
      <c r="G111" s="47"/>
      <c r="H111" s="357"/>
      <c r="I111" s="357"/>
      <c r="J111" s="357"/>
      <c r="K111" s="357"/>
      <c r="L111" s="357"/>
      <c r="M111" s="357"/>
      <c r="N111" s="357"/>
      <c r="O111" s="50"/>
    </row>
    <row r="112" spans="1:15" ht="15.75" thickBot="1">
      <c r="A112" s="49"/>
      <c r="B112" s="50"/>
      <c r="C112" s="47"/>
      <c r="D112" s="47"/>
      <c r="E112" s="47"/>
      <c r="F112" s="47"/>
      <c r="G112" s="47"/>
      <c r="H112" s="357"/>
      <c r="I112" s="357"/>
      <c r="J112" s="357"/>
      <c r="K112" s="357"/>
      <c r="L112" s="357"/>
      <c r="M112" s="357"/>
      <c r="N112" s="357"/>
      <c r="O112" s="50"/>
    </row>
    <row r="113" spans="1:15" ht="15.75" thickBot="1">
      <c r="A113" s="49"/>
      <c r="B113" s="50">
        <v>250</v>
      </c>
      <c r="C113" s="47" t="s">
        <v>17</v>
      </c>
      <c r="D113" s="47">
        <f>SUM(D108:D112)</f>
        <v>30</v>
      </c>
      <c r="E113" s="47">
        <f>SUM(E108:E112)</f>
        <v>39</v>
      </c>
      <c r="F113" s="47">
        <f>SUM(F108:F112)</f>
        <v>31</v>
      </c>
      <c r="G113" s="47"/>
      <c r="H113" s="357"/>
      <c r="I113" s="357"/>
      <c r="J113" s="357"/>
      <c r="K113" s="357"/>
      <c r="L113" s="357"/>
      <c r="M113" s="357"/>
      <c r="N113" s="357"/>
      <c r="O113" s="50"/>
    </row>
    <row r="114" spans="1:15" ht="15.75" thickBot="1">
      <c r="A114" s="44"/>
      <c r="B114" s="47"/>
      <c r="C114" s="47" t="s">
        <v>100</v>
      </c>
      <c r="D114" s="374">
        <v>23.5</v>
      </c>
      <c r="E114" s="375"/>
      <c r="F114" s="376"/>
      <c r="G114" s="47"/>
      <c r="H114" s="358"/>
      <c r="I114" s="358"/>
      <c r="J114" s="358"/>
      <c r="K114" s="358"/>
      <c r="L114" s="358"/>
      <c r="M114" s="358"/>
      <c r="N114" s="358"/>
      <c r="O114" s="47"/>
    </row>
    <row r="115" spans="1:15" ht="30.75" thickBot="1">
      <c r="A115" s="49" t="s">
        <v>295</v>
      </c>
      <c r="B115" s="50"/>
      <c r="C115" s="47">
        <v>1</v>
      </c>
      <c r="D115" s="47">
        <v>10</v>
      </c>
      <c r="E115" s="47">
        <v>11</v>
      </c>
      <c r="F115" s="47">
        <v>10</v>
      </c>
      <c r="G115" s="47">
        <v>225</v>
      </c>
      <c r="H115" s="356"/>
      <c r="I115" s="356">
        <v>235</v>
      </c>
      <c r="J115" s="356">
        <v>235</v>
      </c>
      <c r="K115" s="356">
        <v>236</v>
      </c>
      <c r="L115" s="356">
        <v>408</v>
      </c>
      <c r="M115" s="356">
        <v>408</v>
      </c>
      <c r="N115" s="356">
        <v>410</v>
      </c>
      <c r="O115" s="50"/>
    </row>
    <row r="116" spans="1:15" ht="30.75" thickBot="1">
      <c r="A116" s="49" t="s">
        <v>296</v>
      </c>
      <c r="B116" s="50"/>
      <c r="C116" s="47">
        <v>2</v>
      </c>
      <c r="D116" s="47">
        <v>12</v>
      </c>
      <c r="E116" s="47">
        <v>10</v>
      </c>
      <c r="F116" s="47">
        <v>9</v>
      </c>
      <c r="G116" s="47">
        <v>226</v>
      </c>
      <c r="H116" s="357"/>
      <c r="I116" s="357"/>
      <c r="J116" s="357"/>
      <c r="K116" s="357"/>
      <c r="L116" s="357"/>
      <c r="M116" s="357"/>
      <c r="N116" s="357"/>
      <c r="O116" s="52">
        <v>42177</v>
      </c>
    </row>
    <row r="117" spans="1:15" ht="15.75" thickBot="1">
      <c r="A117" s="49" t="s">
        <v>297</v>
      </c>
      <c r="B117" s="50"/>
      <c r="C117" s="47"/>
      <c r="D117" s="47"/>
      <c r="E117" s="47"/>
      <c r="F117" s="47"/>
      <c r="G117" s="47"/>
      <c r="H117" s="357"/>
      <c r="I117" s="357"/>
      <c r="J117" s="357"/>
      <c r="K117" s="357"/>
      <c r="L117" s="357"/>
      <c r="M117" s="357"/>
      <c r="N117" s="357"/>
      <c r="O117" s="50" t="s">
        <v>298</v>
      </c>
    </row>
    <row r="118" spans="1:15" ht="15.75" thickBot="1">
      <c r="A118" s="49"/>
      <c r="B118" s="50"/>
      <c r="C118" s="47"/>
      <c r="D118" s="47"/>
      <c r="E118" s="47"/>
      <c r="F118" s="47"/>
      <c r="G118" s="47"/>
      <c r="H118" s="357"/>
      <c r="I118" s="357"/>
      <c r="J118" s="357"/>
      <c r="K118" s="357"/>
      <c r="L118" s="357"/>
      <c r="M118" s="357"/>
      <c r="N118" s="357"/>
      <c r="O118" s="50"/>
    </row>
    <row r="119" spans="1:15" ht="15.75" thickBot="1">
      <c r="A119" s="49"/>
      <c r="B119" s="50">
        <v>100</v>
      </c>
      <c r="C119" s="47" t="s">
        <v>17</v>
      </c>
      <c r="D119" s="47">
        <f>SUM(D115:D118)</f>
        <v>22</v>
      </c>
      <c r="E119" s="47">
        <f>SUM(E115:E118)</f>
        <v>21</v>
      </c>
      <c r="F119" s="47">
        <f>SUM(F115:F118)</f>
        <v>19</v>
      </c>
      <c r="G119" s="47"/>
      <c r="H119" s="357"/>
      <c r="I119" s="357"/>
      <c r="J119" s="357"/>
      <c r="K119" s="357"/>
      <c r="L119" s="357"/>
      <c r="M119" s="357"/>
      <c r="N119" s="357"/>
      <c r="O119" s="50"/>
    </row>
    <row r="120" spans="1:15" ht="15.75" thickBot="1">
      <c r="A120" s="44"/>
      <c r="B120" s="47"/>
      <c r="C120" s="47" t="s">
        <v>100</v>
      </c>
      <c r="D120" s="374">
        <v>14.57</v>
      </c>
      <c r="E120" s="375"/>
      <c r="F120" s="376"/>
      <c r="G120" s="47"/>
      <c r="H120" s="358"/>
      <c r="I120" s="358"/>
      <c r="J120" s="358"/>
      <c r="K120" s="358"/>
      <c r="L120" s="358"/>
      <c r="M120" s="358"/>
      <c r="N120" s="358"/>
      <c r="O120" s="47"/>
    </row>
    <row r="121" spans="1:15" ht="30">
      <c r="A121" s="42"/>
      <c r="B121" s="45" t="s">
        <v>254</v>
      </c>
      <c r="C121" s="45"/>
      <c r="D121" s="368"/>
      <c r="E121" s="369"/>
      <c r="F121" s="370"/>
      <c r="G121" s="45" t="s">
        <v>257</v>
      </c>
      <c r="H121" s="45" t="s">
        <v>260</v>
      </c>
      <c r="I121" s="368"/>
      <c r="J121" s="369"/>
      <c r="K121" s="370"/>
      <c r="L121" s="368"/>
      <c r="M121" s="369"/>
      <c r="N121" s="370"/>
      <c r="O121" s="45" t="s">
        <v>263</v>
      </c>
    </row>
    <row r="122" spans="1:15" ht="60">
      <c r="A122" s="43" t="s">
        <v>252</v>
      </c>
      <c r="B122" s="46" t="s">
        <v>255</v>
      </c>
      <c r="C122" s="46"/>
      <c r="D122" s="362"/>
      <c r="E122" s="363"/>
      <c r="F122" s="364"/>
      <c r="G122" s="46" t="s">
        <v>258</v>
      </c>
      <c r="H122" s="46" t="s">
        <v>11</v>
      </c>
      <c r="I122" s="362"/>
      <c r="J122" s="363"/>
      <c r="K122" s="364"/>
      <c r="L122" s="362"/>
      <c r="M122" s="363"/>
      <c r="N122" s="364"/>
      <c r="O122" s="46" t="s">
        <v>264</v>
      </c>
    </row>
    <row r="123" spans="1:15" ht="30.75" thickBot="1">
      <c r="A123" s="43" t="s">
        <v>253</v>
      </c>
      <c r="B123" s="46" t="s">
        <v>10</v>
      </c>
      <c r="C123" s="46" t="s">
        <v>3</v>
      </c>
      <c r="D123" s="365" t="s">
        <v>256</v>
      </c>
      <c r="E123" s="366"/>
      <c r="F123" s="367"/>
      <c r="G123" s="48" t="s">
        <v>259</v>
      </c>
      <c r="H123" s="47"/>
      <c r="I123" s="365" t="s">
        <v>261</v>
      </c>
      <c r="J123" s="366"/>
      <c r="K123" s="367"/>
      <c r="L123" s="365" t="s">
        <v>262</v>
      </c>
      <c r="M123" s="366"/>
      <c r="N123" s="367"/>
      <c r="O123" s="46" t="s">
        <v>265</v>
      </c>
    </row>
    <row r="124" spans="1:15" ht="15.75" thickBot="1">
      <c r="A124" s="44"/>
      <c r="B124" s="47"/>
      <c r="C124" s="47"/>
      <c r="D124" s="47" t="s">
        <v>10</v>
      </c>
      <c r="E124" s="47" t="s">
        <v>11</v>
      </c>
      <c r="F124" s="47" t="s">
        <v>12</v>
      </c>
      <c r="G124" s="47"/>
      <c r="H124" s="47"/>
      <c r="I124" s="47" t="s">
        <v>10</v>
      </c>
      <c r="J124" s="47" t="s">
        <v>11</v>
      </c>
      <c r="K124" s="47" t="s">
        <v>12</v>
      </c>
      <c r="L124" s="47" t="s">
        <v>13</v>
      </c>
      <c r="M124" s="47" t="s">
        <v>14</v>
      </c>
      <c r="N124" s="47" t="s">
        <v>15</v>
      </c>
      <c r="O124" s="47"/>
    </row>
    <row r="125" spans="1:15" ht="30.75" thickBot="1">
      <c r="A125" s="49" t="s">
        <v>299</v>
      </c>
      <c r="B125" s="50"/>
      <c r="C125" s="47">
        <v>1</v>
      </c>
      <c r="D125" s="47">
        <v>19</v>
      </c>
      <c r="E125" s="47">
        <v>33</v>
      </c>
      <c r="F125" s="47">
        <v>32</v>
      </c>
      <c r="G125" s="47">
        <v>230</v>
      </c>
      <c r="H125" s="356"/>
      <c r="I125" s="356">
        <v>236</v>
      </c>
      <c r="J125" s="356">
        <v>235</v>
      </c>
      <c r="K125" s="356">
        <v>235</v>
      </c>
      <c r="L125" s="356">
        <v>420</v>
      </c>
      <c r="M125" s="356">
        <v>420</v>
      </c>
      <c r="N125" s="356">
        <v>420</v>
      </c>
      <c r="O125" s="50"/>
    </row>
    <row r="126" spans="1:15" ht="45.75" thickBot="1">
      <c r="A126" s="49" t="s">
        <v>300</v>
      </c>
      <c r="B126" s="50"/>
      <c r="C126" s="47">
        <v>2</v>
      </c>
      <c r="D126" s="47">
        <v>24</v>
      </c>
      <c r="E126" s="47">
        <v>15</v>
      </c>
      <c r="F126" s="47">
        <v>14</v>
      </c>
      <c r="G126" s="47">
        <v>228</v>
      </c>
      <c r="H126" s="357"/>
      <c r="I126" s="357"/>
      <c r="J126" s="357"/>
      <c r="K126" s="357"/>
      <c r="L126" s="357"/>
      <c r="M126" s="357"/>
      <c r="N126" s="357"/>
      <c r="O126" s="52">
        <v>42177</v>
      </c>
    </row>
    <row r="127" spans="1:15" ht="15.75" thickBot="1">
      <c r="A127" s="49"/>
      <c r="B127" s="50"/>
      <c r="C127" s="47">
        <v>3</v>
      </c>
      <c r="D127" s="47">
        <v>23</v>
      </c>
      <c r="E127" s="47">
        <v>17</v>
      </c>
      <c r="F127" s="47">
        <v>39</v>
      </c>
      <c r="G127" s="47">
        <v>229</v>
      </c>
      <c r="H127" s="357"/>
      <c r="I127" s="357"/>
      <c r="J127" s="357"/>
      <c r="K127" s="357"/>
      <c r="L127" s="357"/>
      <c r="M127" s="357"/>
      <c r="N127" s="357"/>
      <c r="O127" s="50"/>
    </row>
    <row r="128" spans="1:15" ht="15.75" thickBot="1">
      <c r="A128" s="49"/>
      <c r="B128" s="50"/>
      <c r="C128" s="47"/>
      <c r="D128" s="47"/>
      <c r="E128" s="47"/>
      <c r="F128" s="47"/>
      <c r="G128" s="47"/>
      <c r="H128" s="357"/>
      <c r="I128" s="357"/>
      <c r="J128" s="357"/>
      <c r="K128" s="357"/>
      <c r="L128" s="357"/>
      <c r="M128" s="357"/>
      <c r="N128" s="357"/>
      <c r="O128" s="50"/>
    </row>
    <row r="129" spans="1:15" ht="15.75" thickBot="1">
      <c r="A129" s="49"/>
      <c r="B129" s="50"/>
      <c r="C129" s="47"/>
      <c r="D129" s="47"/>
      <c r="E129" s="47"/>
      <c r="F129" s="47"/>
      <c r="G129" s="47"/>
      <c r="H129" s="357"/>
      <c r="I129" s="357"/>
      <c r="J129" s="357"/>
      <c r="K129" s="357"/>
      <c r="L129" s="357"/>
      <c r="M129" s="357"/>
      <c r="N129" s="357"/>
      <c r="O129" s="50"/>
    </row>
    <row r="130" spans="1:15" ht="15.75" thickBot="1">
      <c r="A130" s="49"/>
      <c r="B130" s="50"/>
      <c r="C130" s="47" t="s">
        <v>17</v>
      </c>
      <c r="D130" s="47">
        <f>SUM(D125:D129)</f>
        <v>66</v>
      </c>
      <c r="E130" s="47">
        <f>SUM(E125:E129)</f>
        <v>65</v>
      </c>
      <c r="F130" s="47">
        <f>SUM(F125:F129)</f>
        <v>85</v>
      </c>
      <c r="G130" s="47"/>
      <c r="H130" s="357"/>
      <c r="I130" s="357"/>
      <c r="J130" s="357"/>
      <c r="K130" s="357"/>
      <c r="L130" s="357"/>
      <c r="M130" s="357"/>
      <c r="N130" s="357"/>
      <c r="O130" s="50"/>
    </row>
    <row r="131" spans="1:15" ht="15.75" thickBot="1">
      <c r="A131" s="44"/>
      <c r="B131" s="47">
        <v>160</v>
      </c>
      <c r="C131" s="47" t="s">
        <v>100</v>
      </c>
      <c r="D131" s="374">
        <v>50.76</v>
      </c>
      <c r="E131" s="375"/>
      <c r="F131" s="376"/>
      <c r="G131" s="47"/>
      <c r="H131" s="358"/>
      <c r="I131" s="358"/>
      <c r="J131" s="358"/>
      <c r="K131" s="358"/>
      <c r="L131" s="358"/>
      <c r="M131" s="358"/>
      <c r="N131" s="358"/>
      <c r="O131" s="47"/>
    </row>
    <row r="132" spans="1:15" ht="15.75" thickBot="1">
      <c r="A132" s="49" t="s">
        <v>269</v>
      </c>
      <c r="B132" s="50"/>
      <c r="C132" s="47">
        <v>1</v>
      </c>
      <c r="D132" s="47">
        <v>43</v>
      </c>
      <c r="E132" s="47">
        <v>78</v>
      </c>
      <c r="F132" s="47">
        <v>50</v>
      </c>
      <c r="G132" s="47">
        <v>221</v>
      </c>
      <c r="H132" s="356"/>
      <c r="I132" s="356">
        <v>220</v>
      </c>
      <c r="J132" s="356">
        <v>228</v>
      </c>
      <c r="K132" s="356">
        <v>220</v>
      </c>
      <c r="L132" s="356">
        <v>390</v>
      </c>
      <c r="M132" s="356">
        <v>390</v>
      </c>
      <c r="N132" s="356">
        <v>390</v>
      </c>
      <c r="O132" s="50"/>
    </row>
    <row r="133" spans="1:15" ht="15.75" thickBot="1">
      <c r="A133" s="49">
        <v>2659</v>
      </c>
      <c r="B133" s="50"/>
      <c r="C133" s="47">
        <v>2</v>
      </c>
      <c r="D133" s="47">
        <v>96</v>
      </c>
      <c r="E133" s="47">
        <v>32</v>
      </c>
      <c r="F133" s="47">
        <v>36</v>
      </c>
      <c r="G133" s="47">
        <v>220</v>
      </c>
      <c r="H133" s="357"/>
      <c r="I133" s="357"/>
      <c r="J133" s="357"/>
      <c r="K133" s="357"/>
      <c r="L133" s="357"/>
      <c r="M133" s="357"/>
      <c r="N133" s="357"/>
      <c r="O133" s="52">
        <v>42177</v>
      </c>
    </row>
    <row r="134" spans="1:15" ht="30.75" thickBot="1">
      <c r="A134" s="49" t="s">
        <v>301</v>
      </c>
      <c r="B134" s="50"/>
      <c r="C134" s="47"/>
      <c r="D134" s="47"/>
      <c r="E134" s="47"/>
      <c r="F134" s="47"/>
      <c r="G134" s="47"/>
      <c r="H134" s="357"/>
      <c r="I134" s="357"/>
      <c r="J134" s="357"/>
      <c r="K134" s="357"/>
      <c r="L134" s="357"/>
      <c r="M134" s="357"/>
      <c r="N134" s="357"/>
      <c r="O134" s="50"/>
    </row>
    <row r="135" spans="1:15" ht="15.75" thickBot="1">
      <c r="A135" s="49"/>
      <c r="B135" s="50"/>
      <c r="C135" s="47"/>
      <c r="D135" s="47"/>
      <c r="E135" s="47"/>
      <c r="F135" s="47"/>
      <c r="G135" s="47"/>
      <c r="H135" s="357"/>
      <c r="I135" s="357"/>
      <c r="J135" s="357"/>
      <c r="K135" s="357"/>
      <c r="L135" s="357"/>
      <c r="M135" s="357"/>
      <c r="N135" s="357"/>
      <c r="O135" s="50"/>
    </row>
    <row r="136" spans="1:15" ht="15.75" thickBot="1">
      <c r="A136" s="49"/>
      <c r="B136" s="50"/>
      <c r="C136" s="47" t="s">
        <v>17</v>
      </c>
      <c r="D136" s="47">
        <f>SUM(D132:D135)</f>
        <v>139</v>
      </c>
      <c r="E136" s="47">
        <f>SUM(E132:E135)</f>
        <v>110</v>
      </c>
      <c r="F136" s="47">
        <f>SUM(F132:F135)</f>
        <v>86</v>
      </c>
      <c r="G136" s="47"/>
      <c r="H136" s="357"/>
      <c r="I136" s="357"/>
      <c r="J136" s="357"/>
      <c r="K136" s="357"/>
      <c r="L136" s="357"/>
      <c r="M136" s="357"/>
      <c r="N136" s="357"/>
      <c r="O136" s="50"/>
    </row>
    <row r="137" spans="1:15" ht="15.75" thickBot="1">
      <c r="A137" s="44"/>
      <c r="B137" s="47">
        <v>160</v>
      </c>
      <c r="C137" s="47" t="s">
        <v>100</v>
      </c>
      <c r="D137" s="374">
        <v>74.37</v>
      </c>
      <c r="E137" s="375"/>
      <c r="F137" s="376"/>
      <c r="G137" s="47"/>
      <c r="H137" s="358"/>
      <c r="I137" s="358"/>
      <c r="J137" s="358"/>
      <c r="K137" s="358"/>
      <c r="L137" s="358"/>
      <c r="M137" s="358"/>
      <c r="N137" s="358"/>
      <c r="O137" s="47"/>
    </row>
    <row r="138" spans="1:15" ht="30">
      <c r="A138" s="42"/>
      <c r="B138" s="45" t="s">
        <v>254</v>
      </c>
      <c r="C138" s="45"/>
      <c r="D138" s="368"/>
      <c r="E138" s="369"/>
      <c r="F138" s="370"/>
      <c r="G138" s="45" t="s">
        <v>257</v>
      </c>
      <c r="H138" s="45" t="s">
        <v>260</v>
      </c>
      <c r="I138" s="368"/>
      <c r="J138" s="369"/>
      <c r="K138" s="370"/>
      <c r="L138" s="368"/>
      <c r="M138" s="369"/>
      <c r="N138" s="370"/>
      <c r="O138" s="45" t="s">
        <v>263</v>
      </c>
    </row>
    <row r="139" spans="1:15" ht="60">
      <c r="A139" s="43" t="s">
        <v>252</v>
      </c>
      <c r="B139" s="46" t="s">
        <v>255</v>
      </c>
      <c r="C139" s="46"/>
      <c r="D139" s="362"/>
      <c r="E139" s="363"/>
      <c r="F139" s="364"/>
      <c r="G139" s="46" t="s">
        <v>258</v>
      </c>
      <c r="H139" s="46" t="s">
        <v>11</v>
      </c>
      <c r="I139" s="362"/>
      <c r="J139" s="363"/>
      <c r="K139" s="364"/>
      <c r="L139" s="362"/>
      <c r="M139" s="363"/>
      <c r="N139" s="364"/>
      <c r="O139" s="46" t="s">
        <v>264</v>
      </c>
    </row>
    <row r="140" spans="1:15" ht="30.75" thickBot="1">
      <c r="A140" s="43" t="s">
        <v>253</v>
      </c>
      <c r="B140" s="46" t="s">
        <v>10</v>
      </c>
      <c r="C140" s="46" t="s">
        <v>3</v>
      </c>
      <c r="D140" s="365" t="s">
        <v>256</v>
      </c>
      <c r="E140" s="366"/>
      <c r="F140" s="367"/>
      <c r="G140" s="48" t="s">
        <v>259</v>
      </c>
      <c r="H140" s="47"/>
      <c r="I140" s="365" t="s">
        <v>261</v>
      </c>
      <c r="J140" s="366"/>
      <c r="K140" s="367"/>
      <c r="L140" s="365" t="s">
        <v>262</v>
      </c>
      <c r="M140" s="366"/>
      <c r="N140" s="367"/>
      <c r="O140" s="46" t="s">
        <v>265</v>
      </c>
    </row>
    <row r="141" spans="1:15" ht="15.75" thickBot="1">
      <c r="A141" s="44"/>
      <c r="B141" s="47"/>
      <c r="C141" s="47"/>
      <c r="D141" s="47" t="s">
        <v>10</v>
      </c>
      <c r="E141" s="47" t="s">
        <v>11</v>
      </c>
      <c r="F141" s="47" t="s">
        <v>12</v>
      </c>
      <c r="G141" s="47"/>
      <c r="H141" s="47"/>
      <c r="I141" s="47" t="s">
        <v>10</v>
      </c>
      <c r="J141" s="47" t="s">
        <v>11</v>
      </c>
      <c r="K141" s="47" t="s">
        <v>12</v>
      </c>
      <c r="L141" s="47" t="s">
        <v>13</v>
      </c>
      <c r="M141" s="47" t="s">
        <v>14</v>
      </c>
      <c r="N141" s="47" t="s">
        <v>15</v>
      </c>
      <c r="O141" s="47"/>
    </row>
    <row r="142" spans="1:15" ht="30.75" thickBot="1">
      <c r="A142" s="49" t="s">
        <v>302</v>
      </c>
      <c r="B142" s="50"/>
      <c r="C142" s="47">
        <v>1</v>
      </c>
      <c r="D142" s="47"/>
      <c r="E142" s="47"/>
      <c r="F142" s="47"/>
      <c r="G142" s="47"/>
      <c r="H142" s="356"/>
      <c r="I142" s="356">
        <v>231</v>
      </c>
      <c r="J142" s="356">
        <v>236</v>
      </c>
      <c r="K142" s="356">
        <v>235</v>
      </c>
      <c r="L142" s="356">
        <v>410</v>
      </c>
      <c r="M142" s="356">
        <v>412</v>
      </c>
      <c r="N142" s="356">
        <v>412</v>
      </c>
      <c r="O142" s="50"/>
    </row>
    <row r="143" spans="1:15" ht="15.75" thickBot="1">
      <c r="A143" s="49" t="s">
        <v>303</v>
      </c>
      <c r="B143" s="50"/>
      <c r="C143" s="47">
        <v>2</v>
      </c>
      <c r="D143" s="47">
        <v>66</v>
      </c>
      <c r="E143" s="47">
        <v>51</v>
      </c>
      <c r="F143" s="47">
        <v>60</v>
      </c>
      <c r="G143" s="47">
        <v>223</v>
      </c>
      <c r="H143" s="357"/>
      <c r="I143" s="357"/>
      <c r="J143" s="357"/>
      <c r="K143" s="357"/>
      <c r="L143" s="357"/>
      <c r="M143" s="357"/>
      <c r="N143" s="357"/>
      <c r="O143" s="52">
        <v>42177</v>
      </c>
    </row>
    <row r="144" spans="1:15" ht="15.75" thickBot="1">
      <c r="A144" s="49"/>
      <c r="B144" s="50"/>
      <c r="C144" s="47">
        <v>3</v>
      </c>
      <c r="D144" s="47">
        <v>28</v>
      </c>
      <c r="E144" s="47">
        <v>40</v>
      </c>
      <c r="F144" s="47">
        <v>26</v>
      </c>
      <c r="G144" s="47">
        <v>225</v>
      </c>
      <c r="H144" s="357"/>
      <c r="I144" s="357"/>
      <c r="J144" s="357"/>
      <c r="K144" s="357"/>
      <c r="L144" s="357"/>
      <c r="M144" s="357"/>
      <c r="N144" s="357"/>
      <c r="O144" s="51"/>
    </row>
    <row r="145" spans="1:15" ht="15.75" thickBot="1">
      <c r="A145" s="49"/>
      <c r="B145" s="50"/>
      <c r="C145" s="47">
        <v>4</v>
      </c>
      <c r="D145" s="47">
        <v>5</v>
      </c>
      <c r="E145" s="47">
        <v>0.8</v>
      </c>
      <c r="F145" s="47">
        <v>0.9</v>
      </c>
      <c r="G145" s="47">
        <v>230</v>
      </c>
      <c r="H145" s="357"/>
      <c r="I145" s="357"/>
      <c r="J145" s="357"/>
      <c r="K145" s="357"/>
      <c r="L145" s="357"/>
      <c r="M145" s="357"/>
      <c r="N145" s="357"/>
      <c r="O145" s="50"/>
    </row>
    <row r="146" spans="1:15" ht="15.75" thickBot="1">
      <c r="A146" s="49"/>
      <c r="B146" s="50"/>
      <c r="C146" s="47"/>
      <c r="D146" s="47"/>
      <c r="E146" s="47"/>
      <c r="F146" s="47"/>
      <c r="G146" s="47"/>
      <c r="H146" s="357"/>
      <c r="I146" s="357"/>
      <c r="J146" s="357"/>
      <c r="K146" s="357"/>
      <c r="L146" s="357"/>
      <c r="M146" s="357"/>
      <c r="N146" s="357"/>
      <c r="O146" s="50"/>
    </row>
    <row r="147" spans="1:15" ht="15.75" thickBot="1">
      <c r="A147" s="49"/>
      <c r="B147" s="50"/>
      <c r="C147" s="47" t="s">
        <v>17</v>
      </c>
      <c r="D147" s="47">
        <f>SUM(D142:D146)</f>
        <v>99</v>
      </c>
      <c r="E147" s="47">
        <f>SUM(E142:E146)</f>
        <v>91.8</v>
      </c>
      <c r="F147" s="47">
        <f>SUM(F142:F146)</f>
        <v>86.9</v>
      </c>
      <c r="G147" s="47"/>
      <c r="H147" s="357"/>
      <c r="I147" s="357"/>
      <c r="J147" s="357"/>
      <c r="K147" s="357"/>
      <c r="L147" s="357"/>
      <c r="M147" s="357"/>
      <c r="N147" s="357"/>
      <c r="O147" s="50"/>
    </row>
    <row r="148" spans="1:15" ht="15.75" thickBot="1">
      <c r="A148" s="44"/>
      <c r="B148" s="47">
        <v>400</v>
      </c>
      <c r="C148" s="47" t="s">
        <v>100</v>
      </c>
      <c r="D148" s="374">
        <v>64.989999999999995</v>
      </c>
      <c r="E148" s="375"/>
      <c r="F148" s="376"/>
      <c r="G148" s="47"/>
      <c r="H148" s="358"/>
      <c r="I148" s="358"/>
      <c r="J148" s="358"/>
      <c r="K148" s="358"/>
      <c r="L148" s="358"/>
      <c r="M148" s="358"/>
      <c r="N148" s="358"/>
      <c r="O148" s="47"/>
    </row>
    <row r="149" spans="1:15" ht="15.75" thickBot="1">
      <c r="A149" s="49" t="s">
        <v>269</v>
      </c>
      <c r="B149" s="50"/>
      <c r="C149" s="47">
        <v>1</v>
      </c>
      <c r="D149" s="47">
        <v>49</v>
      </c>
      <c r="E149" s="47">
        <v>40</v>
      </c>
      <c r="F149" s="47">
        <v>55</v>
      </c>
      <c r="G149" s="47">
        <v>224</v>
      </c>
      <c r="H149" s="356"/>
      <c r="I149" s="356">
        <v>226</v>
      </c>
      <c r="J149" s="356">
        <v>226</v>
      </c>
      <c r="K149" s="356">
        <v>226</v>
      </c>
      <c r="L149" s="356">
        <v>400</v>
      </c>
      <c r="M149" s="356">
        <v>400</v>
      </c>
      <c r="N149" s="356">
        <v>400</v>
      </c>
      <c r="O149" s="50"/>
    </row>
    <row r="150" spans="1:15" ht="15.75" thickBot="1">
      <c r="A150" s="49">
        <v>2645</v>
      </c>
      <c r="B150" s="50"/>
      <c r="C150" s="47">
        <v>2</v>
      </c>
      <c r="D150" s="47">
        <v>5.6</v>
      </c>
      <c r="E150" s="47">
        <v>6.3</v>
      </c>
      <c r="F150" s="47">
        <v>8.1999999999999993</v>
      </c>
      <c r="G150" s="47">
        <v>226</v>
      </c>
      <c r="H150" s="357"/>
      <c r="I150" s="357"/>
      <c r="J150" s="357"/>
      <c r="K150" s="357"/>
      <c r="L150" s="357"/>
      <c r="M150" s="357"/>
      <c r="N150" s="357"/>
      <c r="O150" s="52">
        <v>42178</v>
      </c>
    </row>
    <row r="151" spans="1:15" ht="15.75" thickBot="1">
      <c r="A151" s="49" t="s">
        <v>304</v>
      </c>
      <c r="B151" s="50"/>
      <c r="C151" s="47">
        <v>3</v>
      </c>
      <c r="D151" s="47">
        <v>28</v>
      </c>
      <c r="E151" s="47">
        <v>30</v>
      </c>
      <c r="F151" s="47">
        <v>19</v>
      </c>
      <c r="G151" s="47">
        <v>225</v>
      </c>
      <c r="H151" s="357"/>
      <c r="I151" s="357"/>
      <c r="J151" s="357"/>
      <c r="K151" s="357"/>
      <c r="L151" s="357"/>
      <c r="M151" s="357"/>
      <c r="N151" s="357"/>
      <c r="O151" s="50" t="s">
        <v>305</v>
      </c>
    </row>
    <row r="152" spans="1:15" ht="15.75" thickBot="1">
      <c r="A152" s="49"/>
      <c r="B152" s="50"/>
      <c r="C152" s="47"/>
      <c r="D152" s="47"/>
      <c r="E152" s="47"/>
      <c r="F152" s="47"/>
      <c r="G152" s="47"/>
      <c r="H152" s="357"/>
      <c r="I152" s="357"/>
      <c r="J152" s="357"/>
      <c r="K152" s="357"/>
      <c r="L152" s="357"/>
      <c r="M152" s="357"/>
      <c r="N152" s="357"/>
      <c r="O152" s="50"/>
    </row>
    <row r="153" spans="1:15" ht="15.75" thickBot="1">
      <c r="A153" s="49"/>
      <c r="B153" s="50"/>
      <c r="C153" s="47" t="s">
        <v>17</v>
      </c>
      <c r="D153" s="47">
        <f>SUM(D149:D152)</f>
        <v>82.6</v>
      </c>
      <c r="E153" s="47">
        <f>SUM(E149:E152)</f>
        <v>76.3</v>
      </c>
      <c r="F153" s="47">
        <f>SUM(F149:F152)</f>
        <v>82.2</v>
      </c>
      <c r="G153" s="47"/>
      <c r="H153" s="357"/>
      <c r="I153" s="357"/>
      <c r="J153" s="357"/>
      <c r="K153" s="357"/>
      <c r="L153" s="357"/>
      <c r="M153" s="357"/>
      <c r="N153" s="357"/>
      <c r="O153" s="50"/>
    </row>
    <row r="154" spans="1:15" ht="15.75" thickBot="1">
      <c r="A154" s="44"/>
      <c r="B154" s="47">
        <v>160</v>
      </c>
      <c r="C154" s="47" t="s">
        <v>100</v>
      </c>
      <c r="D154" s="374">
        <v>54.49</v>
      </c>
      <c r="E154" s="375"/>
      <c r="F154" s="376"/>
      <c r="G154" s="47"/>
      <c r="H154" s="358"/>
      <c r="I154" s="358"/>
      <c r="J154" s="358"/>
      <c r="K154" s="358"/>
      <c r="L154" s="358"/>
      <c r="M154" s="358"/>
      <c r="N154" s="358"/>
      <c r="O154" s="47"/>
    </row>
    <row r="155" spans="1:15" ht="30">
      <c r="A155" s="42"/>
      <c r="B155" s="45" t="s">
        <v>254</v>
      </c>
      <c r="C155" s="45"/>
      <c r="D155" s="368"/>
      <c r="E155" s="369"/>
      <c r="F155" s="370"/>
      <c r="G155" s="45" t="s">
        <v>257</v>
      </c>
      <c r="H155" s="45" t="s">
        <v>260</v>
      </c>
      <c r="I155" s="368"/>
      <c r="J155" s="369"/>
      <c r="K155" s="370"/>
      <c r="L155" s="368"/>
      <c r="M155" s="369"/>
      <c r="N155" s="370"/>
      <c r="O155" s="45" t="s">
        <v>263</v>
      </c>
    </row>
    <row r="156" spans="1:15" ht="60">
      <c r="A156" s="43" t="s">
        <v>252</v>
      </c>
      <c r="B156" s="46" t="s">
        <v>255</v>
      </c>
      <c r="C156" s="46"/>
      <c r="D156" s="362"/>
      <c r="E156" s="363"/>
      <c r="F156" s="364"/>
      <c r="G156" s="46" t="s">
        <v>258</v>
      </c>
      <c r="H156" s="46" t="s">
        <v>11</v>
      </c>
      <c r="I156" s="362"/>
      <c r="J156" s="363"/>
      <c r="K156" s="364"/>
      <c r="L156" s="362"/>
      <c r="M156" s="363"/>
      <c r="N156" s="364"/>
      <c r="O156" s="46" t="s">
        <v>264</v>
      </c>
    </row>
    <row r="157" spans="1:15" ht="30.75" thickBot="1">
      <c r="A157" s="43" t="s">
        <v>253</v>
      </c>
      <c r="B157" s="46" t="s">
        <v>10</v>
      </c>
      <c r="C157" s="46" t="s">
        <v>3</v>
      </c>
      <c r="D157" s="365" t="s">
        <v>256</v>
      </c>
      <c r="E157" s="366"/>
      <c r="F157" s="367"/>
      <c r="G157" s="48" t="s">
        <v>259</v>
      </c>
      <c r="H157" s="47"/>
      <c r="I157" s="365" t="s">
        <v>261</v>
      </c>
      <c r="J157" s="366"/>
      <c r="K157" s="367"/>
      <c r="L157" s="365" t="s">
        <v>262</v>
      </c>
      <c r="M157" s="366"/>
      <c r="N157" s="367"/>
      <c r="O157" s="46" t="s">
        <v>265</v>
      </c>
    </row>
    <row r="158" spans="1:15" ht="15.75" thickBot="1">
      <c r="A158" s="44"/>
      <c r="B158" s="47"/>
      <c r="C158" s="47"/>
      <c r="D158" s="47" t="s">
        <v>10</v>
      </c>
      <c r="E158" s="47" t="s">
        <v>11</v>
      </c>
      <c r="F158" s="47" t="s">
        <v>12</v>
      </c>
      <c r="G158" s="47"/>
      <c r="H158" s="47"/>
      <c r="I158" s="47" t="s">
        <v>10</v>
      </c>
      <c r="J158" s="47" t="s">
        <v>11</v>
      </c>
      <c r="K158" s="47" t="s">
        <v>12</v>
      </c>
      <c r="L158" s="47" t="s">
        <v>13</v>
      </c>
      <c r="M158" s="47" t="s">
        <v>14</v>
      </c>
      <c r="N158" s="47" t="s">
        <v>15</v>
      </c>
      <c r="O158" s="47"/>
    </row>
    <row r="159" spans="1:15" ht="30.75" thickBot="1">
      <c r="A159" s="49" t="s">
        <v>306</v>
      </c>
      <c r="B159" s="50"/>
      <c r="C159" s="47">
        <v>1</v>
      </c>
      <c r="D159" s="47">
        <v>82</v>
      </c>
      <c r="E159" s="47">
        <v>72</v>
      </c>
      <c r="F159" s="47">
        <v>100</v>
      </c>
      <c r="G159" s="47">
        <v>220</v>
      </c>
      <c r="H159" s="356"/>
      <c r="I159" s="356">
        <v>240</v>
      </c>
      <c r="J159" s="356">
        <v>240</v>
      </c>
      <c r="K159" s="356">
        <v>240</v>
      </c>
      <c r="L159" s="356">
        <v>415</v>
      </c>
      <c r="M159" s="356">
        <v>415</v>
      </c>
      <c r="N159" s="356">
        <v>415</v>
      </c>
      <c r="O159" s="50"/>
    </row>
    <row r="160" spans="1:15" ht="15.75" thickBot="1">
      <c r="A160" s="49" t="s">
        <v>307</v>
      </c>
      <c r="B160" s="50"/>
      <c r="C160" s="47">
        <v>2</v>
      </c>
      <c r="D160" s="47">
        <v>53</v>
      </c>
      <c r="E160" s="47">
        <v>40</v>
      </c>
      <c r="F160" s="47">
        <v>52</v>
      </c>
      <c r="G160" s="47">
        <v>221</v>
      </c>
      <c r="H160" s="357"/>
      <c r="I160" s="357"/>
      <c r="J160" s="357"/>
      <c r="K160" s="357"/>
      <c r="L160" s="357"/>
      <c r="M160" s="357"/>
      <c r="N160" s="357"/>
      <c r="O160" s="52">
        <v>42178</v>
      </c>
    </row>
    <row r="161" spans="1:15" ht="15.75" thickBot="1">
      <c r="A161" s="49"/>
      <c r="B161" s="50"/>
      <c r="C161" s="47">
        <v>3</v>
      </c>
      <c r="D161" s="47">
        <v>80</v>
      </c>
      <c r="E161" s="47">
        <v>70</v>
      </c>
      <c r="F161" s="47">
        <v>94</v>
      </c>
      <c r="G161" s="47">
        <v>221</v>
      </c>
      <c r="H161" s="357"/>
      <c r="I161" s="357"/>
      <c r="J161" s="357"/>
      <c r="K161" s="357"/>
      <c r="L161" s="357"/>
      <c r="M161" s="357"/>
      <c r="N161" s="357"/>
      <c r="O161" s="50" t="s">
        <v>308</v>
      </c>
    </row>
    <row r="162" spans="1:15" ht="15.75" thickBot="1">
      <c r="A162" s="49"/>
      <c r="B162" s="50"/>
      <c r="C162" s="47">
        <v>4</v>
      </c>
      <c r="D162" s="47">
        <v>9</v>
      </c>
      <c r="E162" s="47">
        <v>20</v>
      </c>
      <c r="F162" s="47">
        <v>30</v>
      </c>
      <c r="G162" s="47">
        <v>224</v>
      </c>
      <c r="H162" s="357"/>
      <c r="I162" s="357"/>
      <c r="J162" s="357"/>
      <c r="K162" s="357"/>
      <c r="L162" s="357"/>
      <c r="M162" s="357"/>
      <c r="N162" s="357"/>
      <c r="O162" s="50"/>
    </row>
    <row r="163" spans="1:15" ht="15.75" thickBot="1">
      <c r="A163" s="49"/>
      <c r="B163" s="50"/>
      <c r="C163" s="47"/>
      <c r="D163" s="47"/>
      <c r="E163" s="47"/>
      <c r="F163" s="47"/>
      <c r="G163" s="47"/>
      <c r="H163" s="357"/>
      <c r="I163" s="357"/>
      <c r="J163" s="357"/>
      <c r="K163" s="357"/>
      <c r="L163" s="357"/>
      <c r="M163" s="357"/>
      <c r="N163" s="357"/>
      <c r="O163" s="50"/>
    </row>
    <row r="164" spans="1:15" ht="15.75" thickBot="1">
      <c r="A164" s="49"/>
      <c r="B164" s="50"/>
      <c r="C164" s="47" t="s">
        <v>17</v>
      </c>
      <c r="D164" s="47">
        <f>SUM(D159:D163)</f>
        <v>224</v>
      </c>
      <c r="E164" s="47">
        <f>SUM(E159:E163)</f>
        <v>202</v>
      </c>
      <c r="F164" s="47">
        <f>SUM(F159:F163)</f>
        <v>276</v>
      </c>
      <c r="G164" s="47"/>
      <c r="H164" s="357"/>
      <c r="I164" s="357"/>
      <c r="J164" s="357"/>
      <c r="K164" s="357"/>
      <c r="L164" s="357"/>
      <c r="M164" s="357"/>
      <c r="N164" s="357"/>
      <c r="O164" s="50"/>
    </row>
    <row r="165" spans="1:15" ht="15.75" thickBot="1">
      <c r="A165" s="44"/>
      <c r="B165" s="47">
        <v>400</v>
      </c>
      <c r="C165" s="47" t="s">
        <v>100</v>
      </c>
      <c r="D165" s="374">
        <v>168.48</v>
      </c>
      <c r="E165" s="375"/>
      <c r="F165" s="376"/>
      <c r="G165" s="47"/>
      <c r="H165" s="358"/>
      <c r="I165" s="358"/>
      <c r="J165" s="358"/>
      <c r="K165" s="358"/>
      <c r="L165" s="358"/>
      <c r="M165" s="358"/>
      <c r="N165" s="358"/>
      <c r="O165" s="47"/>
    </row>
    <row r="166" spans="1:15" ht="30.75" thickBot="1">
      <c r="A166" s="49" t="s">
        <v>309</v>
      </c>
      <c r="B166" s="50"/>
      <c r="C166" s="47">
        <v>1</v>
      </c>
      <c r="D166" s="47">
        <v>36</v>
      </c>
      <c r="E166" s="47">
        <v>34.5</v>
      </c>
      <c r="F166" s="53">
        <v>41.5</v>
      </c>
      <c r="G166" s="47">
        <v>210</v>
      </c>
      <c r="H166" s="356"/>
      <c r="I166" s="356">
        <v>235</v>
      </c>
      <c r="J166" s="356">
        <v>236</v>
      </c>
      <c r="K166" s="356">
        <v>235</v>
      </c>
      <c r="L166" s="356">
        <v>410</v>
      </c>
      <c r="M166" s="356">
        <v>410</v>
      </c>
      <c r="N166" s="356">
        <v>410</v>
      </c>
      <c r="O166" s="50"/>
    </row>
    <row r="167" spans="1:15" ht="30.75" thickBot="1">
      <c r="A167" s="49" t="s">
        <v>310</v>
      </c>
      <c r="B167" s="50"/>
      <c r="C167" s="47">
        <v>2</v>
      </c>
      <c r="D167" s="47">
        <v>30</v>
      </c>
      <c r="E167" s="47">
        <v>18</v>
      </c>
      <c r="F167" s="47">
        <v>35</v>
      </c>
      <c r="G167" s="47">
        <v>212</v>
      </c>
      <c r="H167" s="357"/>
      <c r="I167" s="357"/>
      <c r="J167" s="357"/>
      <c r="K167" s="357"/>
      <c r="L167" s="357"/>
      <c r="M167" s="357"/>
      <c r="N167" s="357"/>
      <c r="O167" s="52">
        <v>42178</v>
      </c>
    </row>
    <row r="168" spans="1:15" ht="15.75" thickBot="1">
      <c r="A168" s="49"/>
      <c r="B168" s="50"/>
      <c r="C168" s="47">
        <v>3</v>
      </c>
      <c r="D168" s="47">
        <v>48</v>
      </c>
      <c r="E168" s="47">
        <v>25</v>
      </c>
      <c r="F168" s="47">
        <v>40</v>
      </c>
      <c r="G168" s="47">
        <v>228</v>
      </c>
      <c r="H168" s="357"/>
      <c r="I168" s="357"/>
      <c r="J168" s="357"/>
      <c r="K168" s="357"/>
      <c r="L168" s="357"/>
      <c r="M168" s="357"/>
      <c r="N168" s="357"/>
      <c r="O168" s="50" t="s">
        <v>311</v>
      </c>
    </row>
    <row r="169" spans="1:15" ht="15.75" thickBot="1">
      <c r="A169" s="49"/>
      <c r="B169" s="50"/>
      <c r="C169" s="47"/>
      <c r="D169" s="47"/>
      <c r="E169" s="47"/>
      <c r="F169" s="47"/>
      <c r="G169" s="47"/>
      <c r="H169" s="357"/>
      <c r="I169" s="357"/>
      <c r="J169" s="357"/>
      <c r="K169" s="357"/>
      <c r="L169" s="357"/>
      <c r="M169" s="357"/>
      <c r="N169" s="357"/>
      <c r="O169" s="50"/>
    </row>
    <row r="170" spans="1:15" ht="15.75" thickBot="1">
      <c r="A170" s="49"/>
      <c r="B170" s="50"/>
      <c r="C170" s="47" t="s">
        <v>17</v>
      </c>
      <c r="D170" s="47">
        <v>114</v>
      </c>
      <c r="E170" s="47">
        <v>77.5</v>
      </c>
      <c r="F170" s="47">
        <v>116.5</v>
      </c>
      <c r="G170" s="47"/>
      <c r="H170" s="357"/>
      <c r="I170" s="357"/>
      <c r="J170" s="357"/>
      <c r="K170" s="357"/>
      <c r="L170" s="357"/>
      <c r="M170" s="357"/>
      <c r="N170" s="357"/>
      <c r="O170" s="50"/>
    </row>
    <row r="171" spans="1:15" ht="15.75" thickBot="1">
      <c r="A171" s="44"/>
      <c r="B171" s="47">
        <v>250</v>
      </c>
      <c r="C171" s="47" t="s">
        <v>100</v>
      </c>
      <c r="D171" s="374">
        <v>72.38</v>
      </c>
      <c r="E171" s="375"/>
      <c r="F171" s="376"/>
      <c r="G171" s="47"/>
      <c r="H171" s="358"/>
      <c r="I171" s="358"/>
      <c r="J171" s="358"/>
      <c r="K171" s="358"/>
      <c r="L171" s="358"/>
      <c r="M171" s="358"/>
      <c r="N171" s="358"/>
      <c r="O171" s="47"/>
    </row>
    <row r="172" spans="1:15" ht="30">
      <c r="A172" s="42"/>
      <c r="B172" s="45" t="s">
        <v>254</v>
      </c>
      <c r="C172" s="45"/>
      <c r="D172" s="368"/>
      <c r="E172" s="369"/>
      <c r="F172" s="370"/>
      <c r="G172" s="45" t="s">
        <v>257</v>
      </c>
      <c r="H172" s="45" t="s">
        <v>260</v>
      </c>
      <c r="I172" s="368"/>
      <c r="J172" s="369"/>
      <c r="K172" s="370"/>
      <c r="L172" s="368"/>
      <c r="M172" s="369"/>
      <c r="N172" s="370"/>
      <c r="O172" s="45" t="s">
        <v>263</v>
      </c>
    </row>
    <row r="173" spans="1:15" ht="60">
      <c r="A173" s="43" t="s">
        <v>252</v>
      </c>
      <c r="B173" s="46" t="s">
        <v>255</v>
      </c>
      <c r="C173" s="46"/>
      <c r="D173" s="362"/>
      <c r="E173" s="363"/>
      <c r="F173" s="364"/>
      <c r="G173" s="46" t="s">
        <v>258</v>
      </c>
      <c r="H173" s="46" t="s">
        <v>11</v>
      </c>
      <c r="I173" s="362"/>
      <c r="J173" s="363"/>
      <c r="K173" s="364"/>
      <c r="L173" s="362"/>
      <c r="M173" s="363"/>
      <c r="N173" s="364"/>
      <c r="O173" s="46" t="s">
        <v>264</v>
      </c>
    </row>
    <row r="174" spans="1:15" ht="30.75" thickBot="1">
      <c r="A174" s="43" t="s">
        <v>253</v>
      </c>
      <c r="B174" s="46" t="s">
        <v>10</v>
      </c>
      <c r="C174" s="46" t="s">
        <v>3</v>
      </c>
      <c r="D174" s="365" t="s">
        <v>256</v>
      </c>
      <c r="E174" s="366"/>
      <c r="F174" s="367"/>
      <c r="G174" s="48" t="s">
        <v>259</v>
      </c>
      <c r="H174" s="47"/>
      <c r="I174" s="365" t="s">
        <v>261</v>
      </c>
      <c r="J174" s="366"/>
      <c r="K174" s="367"/>
      <c r="L174" s="365" t="s">
        <v>262</v>
      </c>
      <c r="M174" s="366"/>
      <c r="N174" s="367"/>
      <c r="O174" s="46" t="s">
        <v>265</v>
      </c>
    </row>
    <row r="175" spans="1:15" ht="15.75" thickBot="1">
      <c r="A175" s="44"/>
      <c r="B175" s="47"/>
      <c r="C175" s="47"/>
      <c r="D175" s="47" t="s">
        <v>10</v>
      </c>
      <c r="E175" s="47" t="s">
        <v>11</v>
      </c>
      <c r="F175" s="47" t="s">
        <v>12</v>
      </c>
      <c r="G175" s="47"/>
      <c r="H175" s="47"/>
      <c r="I175" s="47" t="s">
        <v>10</v>
      </c>
      <c r="J175" s="47" t="s">
        <v>11</v>
      </c>
      <c r="K175" s="47" t="s">
        <v>12</v>
      </c>
      <c r="L175" s="47" t="s">
        <v>13</v>
      </c>
      <c r="M175" s="47" t="s">
        <v>14</v>
      </c>
      <c r="N175" s="47" t="s">
        <v>15</v>
      </c>
      <c r="O175" s="47"/>
    </row>
    <row r="176" spans="1:15" ht="30.75" thickBot="1">
      <c r="A176" s="49" t="s">
        <v>312</v>
      </c>
      <c r="B176" s="50"/>
      <c r="C176" s="47">
        <v>1</v>
      </c>
      <c r="D176" s="47">
        <v>32</v>
      </c>
      <c r="E176" s="47">
        <v>10</v>
      </c>
      <c r="F176" s="47">
        <v>41</v>
      </c>
      <c r="G176" s="47">
        <v>230</v>
      </c>
      <c r="H176" s="356"/>
      <c r="I176" s="356">
        <v>236</v>
      </c>
      <c r="J176" s="356">
        <v>235</v>
      </c>
      <c r="K176" s="356">
        <v>235</v>
      </c>
      <c r="L176" s="356">
        <v>410</v>
      </c>
      <c r="M176" s="356">
        <v>412</v>
      </c>
      <c r="N176" s="356">
        <v>415</v>
      </c>
      <c r="O176" s="50"/>
    </row>
    <row r="177" spans="1:15" ht="15.75" thickBot="1">
      <c r="A177" s="49" t="s">
        <v>313</v>
      </c>
      <c r="B177" s="50"/>
      <c r="C177" s="47">
        <v>2</v>
      </c>
      <c r="D177" s="47">
        <v>81</v>
      </c>
      <c r="E177" s="47">
        <v>82</v>
      </c>
      <c r="F177" s="47">
        <v>36</v>
      </c>
      <c r="G177" s="47">
        <v>222</v>
      </c>
      <c r="H177" s="357"/>
      <c r="I177" s="357"/>
      <c r="J177" s="357"/>
      <c r="K177" s="357"/>
      <c r="L177" s="357"/>
      <c r="M177" s="357"/>
      <c r="N177" s="357"/>
      <c r="O177" s="52">
        <v>42178</v>
      </c>
    </row>
    <row r="178" spans="1:15" ht="15.75" thickBot="1">
      <c r="A178" s="49"/>
      <c r="B178" s="50"/>
      <c r="C178" s="47">
        <v>3</v>
      </c>
      <c r="D178" s="47">
        <v>2</v>
      </c>
      <c r="E178" s="47">
        <v>13</v>
      </c>
      <c r="F178" s="47">
        <v>2.8</v>
      </c>
      <c r="G178" s="47">
        <v>233</v>
      </c>
      <c r="H178" s="357"/>
      <c r="I178" s="357"/>
      <c r="J178" s="357"/>
      <c r="K178" s="357"/>
      <c r="L178" s="357"/>
      <c r="M178" s="357"/>
      <c r="N178" s="357"/>
      <c r="O178" s="50" t="s">
        <v>314</v>
      </c>
    </row>
    <row r="179" spans="1:15" ht="15.75" thickBot="1">
      <c r="A179" s="49"/>
      <c r="B179" s="50"/>
      <c r="C179" s="47">
        <v>4</v>
      </c>
      <c r="D179" s="47">
        <v>2</v>
      </c>
      <c r="E179" s="47">
        <v>1</v>
      </c>
      <c r="F179" s="47">
        <v>4</v>
      </c>
      <c r="G179" s="47">
        <v>235</v>
      </c>
      <c r="H179" s="357"/>
      <c r="I179" s="357"/>
      <c r="J179" s="357"/>
      <c r="K179" s="357"/>
      <c r="L179" s="357"/>
      <c r="M179" s="357"/>
      <c r="N179" s="357"/>
      <c r="O179" s="50"/>
    </row>
    <row r="180" spans="1:15" ht="15.75" thickBot="1">
      <c r="A180" s="49"/>
      <c r="B180" s="50"/>
      <c r="C180" s="47">
        <v>5</v>
      </c>
      <c r="D180" s="47">
        <v>31</v>
      </c>
      <c r="E180" s="47">
        <v>33</v>
      </c>
      <c r="F180" s="47">
        <v>28</v>
      </c>
      <c r="G180" s="47">
        <v>228</v>
      </c>
      <c r="H180" s="357"/>
      <c r="I180" s="357"/>
      <c r="J180" s="357"/>
      <c r="K180" s="357"/>
      <c r="L180" s="357"/>
      <c r="M180" s="357"/>
      <c r="N180" s="357"/>
      <c r="O180" s="50"/>
    </row>
    <row r="181" spans="1:15" ht="15.75" thickBot="1">
      <c r="A181" s="49"/>
      <c r="B181" s="50"/>
      <c r="C181" s="47" t="s">
        <v>17</v>
      </c>
      <c r="D181" s="47">
        <v>148</v>
      </c>
      <c r="E181" s="47">
        <v>139</v>
      </c>
      <c r="F181" s="47">
        <v>111.8</v>
      </c>
      <c r="G181" s="47"/>
      <c r="H181" s="357"/>
      <c r="I181" s="357"/>
      <c r="J181" s="357"/>
      <c r="K181" s="357"/>
      <c r="L181" s="357"/>
      <c r="M181" s="357"/>
      <c r="N181" s="357"/>
      <c r="O181" s="50"/>
    </row>
    <row r="182" spans="1:15" ht="15.75" thickBot="1">
      <c r="A182" s="44"/>
      <c r="B182" s="47">
        <v>600</v>
      </c>
      <c r="C182" s="47" t="s">
        <v>18</v>
      </c>
      <c r="D182" s="374">
        <v>93.72</v>
      </c>
      <c r="E182" s="375"/>
      <c r="F182" s="376"/>
      <c r="G182" s="47"/>
      <c r="H182" s="358"/>
      <c r="I182" s="358"/>
      <c r="J182" s="358"/>
      <c r="K182" s="358"/>
      <c r="L182" s="358"/>
      <c r="M182" s="358"/>
      <c r="N182" s="358"/>
      <c r="O182" s="47"/>
    </row>
    <row r="183" spans="1:15">
      <c r="A183" s="49" t="s">
        <v>269</v>
      </c>
      <c r="B183" s="50"/>
      <c r="C183" s="356">
        <v>1</v>
      </c>
      <c r="D183" s="356">
        <v>28</v>
      </c>
      <c r="E183" s="356">
        <v>37</v>
      </c>
      <c r="F183" s="356">
        <v>32</v>
      </c>
      <c r="G183" s="356">
        <v>225</v>
      </c>
      <c r="H183" s="356"/>
      <c r="I183" s="356">
        <v>235</v>
      </c>
      <c r="J183" s="356">
        <v>235</v>
      </c>
      <c r="K183" s="356">
        <v>235</v>
      </c>
      <c r="L183" s="356">
        <v>410</v>
      </c>
      <c r="M183" s="356">
        <v>410</v>
      </c>
      <c r="N183" s="356">
        <v>412</v>
      </c>
      <c r="O183" s="50"/>
    </row>
    <row r="184" spans="1:15">
      <c r="A184" s="49">
        <v>2650</v>
      </c>
      <c r="B184" s="50"/>
      <c r="C184" s="357"/>
      <c r="D184" s="357"/>
      <c r="E184" s="357"/>
      <c r="F184" s="357"/>
      <c r="G184" s="357"/>
      <c r="H184" s="357"/>
      <c r="I184" s="357"/>
      <c r="J184" s="357"/>
      <c r="K184" s="357"/>
      <c r="L184" s="357"/>
      <c r="M184" s="357"/>
      <c r="N184" s="357"/>
      <c r="O184" s="52">
        <v>42178</v>
      </c>
    </row>
    <row r="185" spans="1:15" ht="30">
      <c r="A185" s="49" t="s">
        <v>315</v>
      </c>
      <c r="B185" s="50"/>
      <c r="C185" s="357"/>
      <c r="D185" s="357"/>
      <c r="E185" s="357"/>
      <c r="F185" s="357"/>
      <c r="G185" s="357"/>
      <c r="H185" s="357"/>
      <c r="I185" s="357"/>
      <c r="J185" s="357"/>
      <c r="K185" s="357"/>
      <c r="L185" s="357"/>
      <c r="M185" s="357"/>
      <c r="N185" s="357"/>
      <c r="O185" s="50" t="s">
        <v>316</v>
      </c>
    </row>
    <row r="186" spans="1:15">
      <c r="A186" s="49"/>
      <c r="B186" s="50"/>
      <c r="C186" s="357"/>
      <c r="D186" s="357"/>
      <c r="E186" s="357"/>
      <c r="F186" s="357"/>
      <c r="G186" s="357"/>
      <c r="H186" s="357"/>
      <c r="I186" s="357"/>
      <c r="J186" s="357"/>
      <c r="K186" s="357"/>
      <c r="L186" s="357"/>
      <c r="M186" s="357"/>
      <c r="N186" s="357"/>
      <c r="O186" s="50"/>
    </row>
    <row r="187" spans="1:15">
      <c r="A187" s="354" t="s">
        <v>467</v>
      </c>
      <c r="B187" s="355"/>
      <c r="C187" s="357"/>
      <c r="D187" s="357"/>
      <c r="E187" s="357"/>
      <c r="F187" s="357"/>
      <c r="G187" s="357"/>
      <c r="H187" s="357"/>
      <c r="I187" s="357"/>
      <c r="J187" s="357"/>
      <c r="K187" s="357"/>
      <c r="L187" s="357"/>
      <c r="M187" s="357"/>
      <c r="N187" s="357"/>
      <c r="O187" s="50"/>
    </row>
    <row r="188" spans="1:15" ht="15.75" thickBot="1">
      <c r="A188" s="44"/>
      <c r="B188" s="47">
        <v>160</v>
      </c>
      <c r="C188" s="358"/>
      <c r="D188" s="358"/>
      <c r="E188" s="358"/>
      <c r="F188" s="358"/>
      <c r="G188" s="358"/>
      <c r="H188" s="358"/>
      <c r="I188" s="358"/>
      <c r="J188" s="358"/>
      <c r="K188" s="358"/>
      <c r="L188" s="358"/>
      <c r="M188" s="358"/>
      <c r="N188" s="358"/>
      <c r="O188" s="47"/>
    </row>
    <row r="189" spans="1:15" ht="30">
      <c r="A189" s="42"/>
      <c r="B189" s="45" t="s">
        <v>254</v>
      </c>
      <c r="C189" s="45"/>
      <c r="D189" s="368"/>
      <c r="E189" s="369"/>
      <c r="F189" s="370"/>
      <c r="G189" s="45" t="s">
        <v>257</v>
      </c>
      <c r="H189" s="45" t="s">
        <v>260</v>
      </c>
      <c r="I189" s="368"/>
      <c r="J189" s="369"/>
      <c r="K189" s="370"/>
      <c r="L189" s="368"/>
      <c r="M189" s="369"/>
      <c r="N189" s="370"/>
      <c r="O189" s="45" t="s">
        <v>263</v>
      </c>
    </row>
    <row r="190" spans="1:15" ht="60">
      <c r="A190" s="43" t="s">
        <v>252</v>
      </c>
      <c r="B190" s="46" t="s">
        <v>255</v>
      </c>
      <c r="C190" s="46"/>
      <c r="D190" s="362"/>
      <c r="E190" s="363"/>
      <c r="F190" s="364"/>
      <c r="G190" s="46" t="s">
        <v>258</v>
      </c>
      <c r="H190" s="46" t="s">
        <v>11</v>
      </c>
      <c r="I190" s="362"/>
      <c r="J190" s="363"/>
      <c r="K190" s="364"/>
      <c r="L190" s="362"/>
      <c r="M190" s="363"/>
      <c r="N190" s="364"/>
      <c r="O190" s="46" t="s">
        <v>264</v>
      </c>
    </row>
    <row r="191" spans="1:15" ht="30.75" thickBot="1">
      <c r="A191" s="43" t="s">
        <v>253</v>
      </c>
      <c r="B191" s="46" t="s">
        <v>10</v>
      </c>
      <c r="C191" s="46" t="s">
        <v>3</v>
      </c>
      <c r="D191" s="365" t="s">
        <v>256</v>
      </c>
      <c r="E191" s="366"/>
      <c r="F191" s="367"/>
      <c r="G191" s="48" t="s">
        <v>259</v>
      </c>
      <c r="H191" s="47"/>
      <c r="I191" s="365" t="s">
        <v>261</v>
      </c>
      <c r="J191" s="366"/>
      <c r="K191" s="367"/>
      <c r="L191" s="365" t="s">
        <v>262</v>
      </c>
      <c r="M191" s="366"/>
      <c r="N191" s="367"/>
      <c r="O191" s="46" t="s">
        <v>265</v>
      </c>
    </row>
    <row r="192" spans="1:15" ht="15.75" thickBot="1">
      <c r="A192" s="44"/>
      <c r="B192" s="47"/>
      <c r="C192" s="47"/>
      <c r="D192" s="47" t="s">
        <v>10</v>
      </c>
      <c r="E192" s="47" t="s">
        <v>11</v>
      </c>
      <c r="F192" s="47" t="s">
        <v>12</v>
      </c>
      <c r="G192" s="47"/>
      <c r="H192" s="47"/>
      <c r="I192" s="47" t="s">
        <v>10</v>
      </c>
      <c r="J192" s="47" t="s">
        <v>11</v>
      </c>
      <c r="K192" s="47" t="s">
        <v>12</v>
      </c>
      <c r="L192" s="47" t="s">
        <v>13</v>
      </c>
      <c r="M192" s="47" t="s">
        <v>14</v>
      </c>
      <c r="N192" s="47" t="s">
        <v>15</v>
      </c>
      <c r="O192" s="50"/>
    </row>
    <row r="193" spans="1:15" ht="30.75" thickBot="1">
      <c r="A193" s="49" t="s">
        <v>317</v>
      </c>
      <c r="B193" s="50"/>
      <c r="C193" s="47">
        <v>1</v>
      </c>
      <c r="D193" s="47">
        <v>70</v>
      </c>
      <c r="E193" s="47">
        <v>100</v>
      </c>
      <c r="F193" s="47">
        <v>119</v>
      </c>
      <c r="G193" s="47">
        <v>208</v>
      </c>
      <c r="H193" s="356"/>
      <c r="I193" s="356">
        <v>220</v>
      </c>
      <c r="J193" s="356">
        <v>220</v>
      </c>
      <c r="K193" s="356">
        <v>220</v>
      </c>
      <c r="L193" s="356">
        <v>386</v>
      </c>
      <c r="M193" s="356">
        <v>385</v>
      </c>
      <c r="N193" s="356">
        <v>386</v>
      </c>
      <c r="O193" s="52">
        <v>42178</v>
      </c>
    </row>
    <row r="194" spans="1:15" ht="30.75" thickBot="1">
      <c r="A194" s="49" t="s">
        <v>318</v>
      </c>
      <c r="B194" s="50"/>
      <c r="C194" s="47">
        <v>2</v>
      </c>
      <c r="D194" s="47">
        <v>56</v>
      </c>
      <c r="E194" s="47">
        <v>38</v>
      </c>
      <c r="F194" s="47">
        <v>56</v>
      </c>
      <c r="G194" s="47">
        <v>212</v>
      </c>
      <c r="H194" s="357"/>
      <c r="I194" s="357"/>
      <c r="J194" s="357"/>
      <c r="K194" s="357"/>
      <c r="L194" s="357"/>
      <c r="M194" s="357"/>
      <c r="N194" s="357"/>
      <c r="O194" s="50" t="s">
        <v>319</v>
      </c>
    </row>
    <row r="195" spans="1:15" ht="15.75" thickBot="1">
      <c r="A195" s="49"/>
      <c r="B195" s="50"/>
      <c r="C195" s="47">
        <v>3</v>
      </c>
      <c r="D195" s="47">
        <v>40</v>
      </c>
      <c r="E195" s="47">
        <v>25</v>
      </c>
      <c r="F195" s="47">
        <v>20</v>
      </c>
      <c r="G195" s="47">
        <v>213</v>
      </c>
      <c r="H195" s="357"/>
      <c r="I195" s="357"/>
      <c r="J195" s="357"/>
      <c r="K195" s="357"/>
      <c r="L195" s="357"/>
      <c r="M195" s="357"/>
      <c r="N195" s="357"/>
      <c r="O195" s="50"/>
    </row>
    <row r="196" spans="1:15" ht="15.75" thickBot="1">
      <c r="A196" s="49"/>
      <c r="B196" s="50"/>
      <c r="C196" s="47"/>
      <c r="D196" s="47"/>
      <c r="E196" s="47"/>
      <c r="F196" s="47"/>
      <c r="G196" s="47"/>
      <c r="H196" s="357"/>
      <c r="I196" s="357"/>
      <c r="J196" s="357"/>
      <c r="K196" s="357"/>
      <c r="L196" s="357"/>
      <c r="M196" s="357"/>
      <c r="N196" s="357"/>
      <c r="O196" s="50"/>
    </row>
    <row r="197" spans="1:15" ht="15.75" thickBot="1">
      <c r="A197" s="49"/>
      <c r="B197" s="50"/>
      <c r="C197" s="47"/>
      <c r="D197" s="47"/>
      <c r="E197" s="47"/>
      <c r="F197" s="47"/>
      <c r="G197" s="47"/>
      <c r="H197" s="357"/>
      <c r="I197" s="357"/>
      <c r="J197" s="357"/>
      <c r="K197" s="357"/>
      <c r="L197" s="357"/>
      <c r="M197" s="357"/>
      <c r="N197" s="357"/>
      <c r="O197" s="50"/>
    </row>
    <row r="198" spans="1:15" ht="15.75" thickBot="1">
      <c r="A198" s="49"/>
      <c r="B198" s="50"/>
      <c r="C198" s="47" t="s">
        <v>17</v>
      </c>
      <c r="D198" s="47">
        <v>166</v>
      </c>
      <c r="E198" s="47">
        <v>163</v>
      </c>
      <c r="F198" s="47">
        <v>195</v>
      </c>
      <c r="G198" s="47"/>
      <c r="H198" s="357"/>
      <c r="I198" s="357"/>
      <c r="J198" s="357"/>
      <c r="K198" s="357"/>
      <c r="L198" s="357"/>
      <c r="M198" s="357"/>
      <c r="N198" s="357"/>
      <c r="O198" s="50"/>
    </row>
    <row r="199" spans="1:15" ht="15.75" thickBot="1">
      <c r="A199" s="44"/>
      <c r="B199" s="47">
        <v>250</v>
      </c>
      <c r="C199" s="47" t="s">
        <v>100</v>
      </c>
      <c r="D199" s="374">
        <v>115.28</v>
      </c>
      <c r="E199" s="375"/>
      <c r="F199" s="376"/>
      <c r="G199" s="47"/>
      <c r="H199" s="358"/>
      <c r="I199" s="358"/>
      <c r="J199" s="358"/>
      <c r="K199" s="358"/>
      <c r="L199" s="358"/>
      <c r="M199" s="358"/>
      <c r="N199" s="358"/>
      <c r="O199" s="50"/>
    </row>
    <row r="200" spans="1:15" ht="15.75" thickBot="1">
      <c r="A200" s="49" t="s">
        <v>269</v>
      </c>
      <c r="B200" s="50"/>
      <c r="C200" s="47">
        <v>1</v>
      </c>
      <c r="D200" s="47">
        <v>18</v>
      </c>
      <c r="E200" s="47">
        <v>23</v>
      </c>
      <c r="F200" s="47">
        <v>20</v>
      </c>
      <c r="G200" s="47">
        <v>220</v>
      </c>
      <c r="H200" s="356"/>
      <c r="I200" s="356">
        <v>233</v>
      </c>
      <c r="J200" s="356">
        <v>231</v>
      </c>
      <c r="K200" s="356">
        <v>233</v>
      </c>
      <c r="L200" s="356">
        <v>409</v>
      </c>
      <c r="M200" s="356">
        <v>408</v>
      </c>
      <c r="N200" s="356">
        <v>405</v>
      </c>
      <c r="O200" s="52">
        <v>42178</v>
      </c>
    </row>
    <row r="201" spans="1:15" ht="15.75" thickBot="1">
      <c r="A201" s="49">
        <v>2623</v>
      </c>
      <c r="B201" s="50"/>
      <c r="C201" s="47">
        <v>2</v>
      </c>
      <c r="D201" s="47">
        <v>26</v>
      </c>
      <c r="E201" s="47">
        <v>31</v>
      </c>
      <c r="F201" s="47">
        <v>27</v>
      </c>
      <c r="G201" s="47">
        <v>218</v>
      </c>
      <c r="H201" s="357"/>
      <c r="I201" s="357"/>
      <c r="J201" s="357"/>
      <c r="K201" s="357"/>
      <c r="L201" s="357"/>
      <c r="M201" s="357"/>
      <c r="N201" s="357"/>
      <c r="O201" s="50" t="s">
        <v>321</v>
      </c>
    </row>
    <row r="202" spans="1:15" ht="15.75" thickBot="1">
      <c r="A202" s="49" t="s">
        <v>320</v>
      </c>
      <c r="B202" s="50"/>
      <c r="C202" s="47">
        <v>3</v>
      </c>
      <c r="D202" s="47">
        <v>99</v>
      </c>
      <c r="E202" s="47">
        <v>109</v>
      </c>
      <c r="F202" s="47">
        <v>111</v>
      </c>
      <c r="G202" s="47">
        <v>200</v>
      </c>
      <c r="H202" s="357"/>
      <c r="I202" s="357"/>
      <c r="J202" s="357"/>
      <c r="K202" s="357"/>
      <c r="L202" s="357"/>
      <c r="M202" s="357"/>
      <c r="N202" s="357"/>
      <c r="O202" s="50"/>
    </row>
    <row r="203" spans="1:15" ht="15.75" thickBot="1">
      <c r="A203" s="49"/>
      <c r="B203" s="50"/>
      <c r="C203" s="47"/>
      <c r="D203" s="47"/>
      <c r="E203" s="47"/>
      <c r="F203" s="47"/>
      <c r="G203" s="47"/>
      <c r="H203" s="357"/>
      <c r="I203" s="357"/>
      <c r="J203" s="357"/>
      <c r="K203" s="357"/>
      <c r="L203" s="357"/>
      <c r="M203" s="357"/>
      <c r="N203" s="357"/>
      <c r="O203" s="50"/>
    </row>
    <row r="204" spans="1:15" ht="15.75" thickBot="1">
      <c r="A204" s="49"/>
      <c r="B204" s="50"/>
      <c r="C204" s="47" t="s">
        <v>17</v>
      </c>
      <c r="D204" s="47">
        <v>143</v>
      </c>
      <c r="E204" s="47">
        <v>163</v>
      </c>
      <c r="F204" s="47">
        <v>158</v>
      </c>
      <c r="G204" s="47"/>
      <c r="H204" s="357"/>
      <c r="I204" s="357"/>
      <c r="J204" s="357"/>
      <c r="K204" s="357"/>
      <c r="L204" s="357"/>
      <c r="M204" s="357"/>
      <c r="N204" s="357"/>
      <c r="O204" s="50"/>
    </row>
    <row r="205" spans="1:15" ht="15.75" thickBot="1">
      <c r="A205" s="44"/>
      <c r="B205" s="47">
        <v>250</v>
      </c>
      <c r="C205" s="47" t="s">
        <v>100</v>
      </c>
      <c r="D205" s="374">
        <v>107.65</v>
      </c>
      <c r="E205" s="375"/>
      <c r="F205" s="376"/>
      <c r="G205" s="47"/>
      <c r="H205" s="358"/>
      <c r="I205" s="358"/>
      <c r="J205" s="358"/>
      <c r="K205" s="358"/>
      <c r="L205" s="358"/>
      <c r="M205" s="358"/>
      <c r="N205" s="358"/>
      <c r="O205" s="47"/>
    </row>
    <row r="206" spans="1:15" ht="30">
      <c r="A206" s="42"/>
      <c r="B206" s="45" t="s">
        <v>254</v>
      </c>
      <c r="C206" s="45"/>
      <c r="D206" s="368"/>
      <c r="E206" s="369"/>
      <c r="F206" s="370"/>
      <c r="G206" s="45" t="s">
        <v>257</v>
      </c>
      <c r="H206" s="45" t="s">
        <v>260</v>
      </c>
      <c r="I206" s="368"/>
      <c r="J206" s="369"/>
      <c r="K206" s="370"/>
      <c r="L206" s="368"/>
      <c r="M206" s="369"/>
      <c r="N206" s="370"/>
      <c r="O206" s="45" t="s">
        <v>263</v>
      </c>
    </row>
    <row r="207" spans="1:15" ht="60">
      <c r="A207" s="43" t="s">
        <v>252</v>
      </c>
      <c r="B207" s="46" t="s">
        <v>255</v>
      </c>
      <c r="C207" s="46"/>
      <c r="D207" s="362"/>
      <c r="E207" s="363"/>
      <c r="F207" s="364"/>
      <c r="G207" s="46" t="s">
        <v>258</v>
      </c>
      <c r="H207" s="46" t="s">
        <v>11</v>
      </c>
      <c r="I207" s="362"/>
      <c r="J207" s="363"/>
      <c r="K207" s="364"/>
      <c r="L207" s="362"/>
      <c r="M207" s="363"/>
      <c r="N207" s="364"/>
      <c r="O207" s="46" t="s">
        <v>264</v>
      </c>
    </row>
    <row r="208" spans="1:15" ht="30.75" thickBot="1">
      <c r="A208" s="43" t="s">
        <v>253</v>
      </c>
      <c r="B208" s="46" t="s">
        <v>10</v>
      </c>
      <c r="C208" s="46" t="s">
        <v>3</v>
      </c>
      <c r="D208" s="365" t="s">
        <v>256</v>
      </c>
      <c r="E208" s="366"/>
      <c r="F208" s="367"/>
      <c r="G208" s="48" t="s">
        <v>259</v>
      </c>
      <c r="H208" s="47"/>
      <c r="I208" s="365" t="s">
        <v>261</v>
      </c>
      <c r="J208" s="366"/>
      <c r="K208" s="367"/>
      <c r="L208" s="365" t="s">
        <v>262</v>
      </c>
      <c r="M208" s="366"/>
      <c r="N208" s="367"/>
      <c r="O208" s="46" t="s">
        <v>265</v>
      </c>
    </row>
    <row r="209" spans="1:15" ht="15.75" thickBot="1">
      <c r="A209" s="44"/>
      <c r="B209" s="47"/>
      <c r="C209" s="47"/>
      <c r="D209" s="47" t="s">
        <v>10</v>
      </c>
      <c r="E209" s="47" t="s">
        <v>11</v>
      </c>
      <c r="F209" s="47" t="s">
        <v>12</v>
      </c>
      <c r="G209" s="47"/>
      <c r="H209" s="47"/>
      <c r="I209" s="47" t="s">
        <v>10</v>
      </c>
      <c r="J209" s="47" t="s">
        <v>11</v>
      </c>
      <c r="K209" s="47" t="s">
        <v>12</v>
      </c>
      <c r="L209" s="47" t="s">
        <v>13</v>
      </c>
      <c r="M209" s="47" t="s">
        <v>14</v>
      </c>
      <c r="N209" s="47" t="s">
        <v>15</v>
      </c>
      <c r="O209" s="47"/>
    </row>
    <row r="210" spans="1:15" ht="30.75" thickBot="1">
      <c r="A210" s="49" t="s">
        <v>322</v>
      </c>
      <c r="B210" s="50"/>
      <c r="C210" s="47">
        <v>1</v>
      </c>
      <c r="D210" s="47">
        <v>33</v>
      </c>
      <c r="E210" s="47">
        <v>41</v>
      </c>
      <c r="F210" s="47">
        <v>29</v>
      </c>
      <c r="G210" s="47">
        <v>212</v>
      </c>
      <c r="H210" s="356"/>
      <c r="I210" s="356">
        <v>218</v>
      </c>
      <c r="J210" s="356">
        <v>218</v>
      </c>
      <c r="K210" s="356">
        <v>218</v>
      </c>
      <c r="L210" s="356">
        <v>380</v>
      </c>
      <c r="M210" s="356">
        <v>380</v>
      </c>
      <c r="N210" s="356">
        <v>380</v>
      </c>
      <c r="O210" s="50"/>
    </row>
    <row r="211" spans="1:15" ht="30.75" thickBot="1">
      <c r="A211" s="49" t="s">
        <v>323</v>
      </c>
      <c r="B211" s="50"/>
      <c r="C211" s="47">
        <v>2</v>
      </c>
      <c r="D211" s="47">
        <v>38</v>
      </c>
      <c r="E211" s="47">
        <v>47</v>
      </c>
      <c r="F211" s="47">
        <v>26</v>
      </c>
      <c r="G211" s="47">
        <v>211</v>
      </c>
      <c r="H211" s="357"/>
      <c r="I211" s="357"/>
      <c r="J211" s="357"/>
      <c r="K211" s="357"/>
      <c r="L211" s="357"/>
      <c r="M211" s="357"/>
      <c r="N211" s="357"/>
      <c r="O211" s="52">
        <v>42178</v>
      </c>
    </row>
    <row r="212" spans="1:15" ht="15.75" thickBot="1">
      <c r="A212" s="49"/>
      <c r="B212" s="50"/>
      <c r="C212" s="47">
        <v>3</v>
      </c>
      <c r="D212" s="47">
        <v>34</v>
      </c>
      <c r="E212" s="47">
        <v>21</v>
      </c>
      <c r="F212" s="47">
        <v>51</v>
      </c>
      <c r="G212" s="47">
        <v>212</v>
      </c>
      <c r="H212" s="357"/>
      <c r="I212" s="357"/>
      <c r="J212" s="357"/>
      <c r="K212" s="357"/>
      <c r="L212" s="357"/>
      <c r="M212" s="357"/>
      <c r="N212" s="357"/>
      <c r="O212" s="50"/>
    </row>
    <row r="213" spans="1:15" ht="15.75" thickBot="1">
      <c r="A213" s="49"/>
      <c r="B213" s="50"/>
      <c r="C213" s="47"/>
      <c r="D213" s="47"/>
      <c r="E213" s="47"/>
      <c r="F213" s="47"/>
      <c r="G213" s="47"/>
      <c r="H213" s="357"/>
      <c r="I213" s="357"/>
      <c r="J213" s="357"/>
      <c r="K213" s="357"/>
      <c r="L213" s="357"/>
      <c r="M213" s="357"/>
      <c r="N213" s="357"/>
      <c r="O213" s="50"/>
    </row>
    <row r="214" spans="1:15" ht="15.75" thickBot="1">
      <c r="A214" s="49"/>
      <c r="B214" s="50"/>
      <c r="C214" s="47"/>
      <c r="D214" s="47"/>
      <c r="E214" s="47"/>
      <c r="F214" s="47"/>
      <c r="G214" s="47"/>
      <c r="H214" s="357"/>
      <c r="I214" s="357"/>
      <c r="J214" s="357"/>
      <c r="K214" s="357"/>
      <c r="L214" s="357"/>
      <c r="M214" s="357"/>
      <c r="N214" s="357"/>
      <c r="O214" s="50"/>
    </row>
    <row r="215" spans="1:15" ht="15.75" thickBot="1">
      <c r="A215" s="49"/>
      <c r="B215" s="50"/>
      <c r="C215" s="47" t="s">
        <v>17</v>
      </c>
      <c r="D215" s="47">
        <f>SUM(D210:D214)</f>
        <v>105</v>
      </c>
      <c r="E215" s="47">
        <f>SUM(E210:E214)</f>
        <v>109</v>
      </c>
      <c r="F215" s="47">
        <f>SUM(F210:F214)</f>
        <v>106</v>
      </c>
      <c r="G215" s="47"/>
      <c r="H215" s="357"/>
      <c r="I215" s="357"/>
      <c r="J215" s="357"/>
      <c r="K215" s="357"/>
      <c r="L215" s="357"/>
      <c r="M215" s="357"/>
      <c r="N215" s="357"/>
      <c r="O215" s="50"/>
    </row>
    <row r="216" spans="1:15" ht="15.75" thickBot="1">
      <c r="A216" s="44"/>
      <c r="B216" s="47">
        <v>250</v>
      </c>
      <c r="C216" s="47" t="s">
        <v>100</v>
      </c>
      <c r="D216" s="374">
        <v>69.760000000000005</v>
      </c>
      <c r="E216" s="375"/>
      <c r="F216" s="376"/>
      <c r="G216" s="47"/>
      <c r="H216" s="358"/>
      <c r="I216" s="358"/>
      <c r="J216" s="358"/>
      <c r="K216" s="358"/>
      <c r="L216" s="358"/>
      <c r="M216" s="358"/>
      <c r="N216" s="358"/>
      <c r="O216" s="47"/>
    </row>
    <row r="217" spans="1:15" ht="30">
      <c r="A217" s="42"/>
      <c r="B217" s="45" t="s">
        <v>254</v>
      </c>
      <c r="C217" s="45"/>
      <c r="D217" s="368"/>
      <c r="E217" s="369"/>
      <c r="F217" s="370"/>
      <c r="G217" s="45" t="s">
        <v>257</v>
      </c>
      <c r="H217" s="45" t="s">
        <v>260</v>
      </c>
      <c r="I217" s="368"/>
      <c r="J217" s="369"/>
      <c r="K217" s="370"/>
      <c r="L217" s="368"/>
      <c r="M217" s="369"/>
      <c r="N217" s="370"/>
      <c r="O217" s="45" t="s">
        <v>263</v>
      </c>
    </row>
    <row r="218" spans="1:15" ht="60">
      <c r="A218" s="43" t="s">
        <v>252</v>
      </c>
      <c r="B218" s="46" t="s">
        <v>255</v>
      </c>
      <c r="C218" s="46"/>
      <c r="D218" s="362"/>
      <c r="E218" s="363"/>
      <c r="F218" s="364"/>
      <c r="G218" s="46" t="s">
        <v>258</v>
      </c>
      <c r="H218" s="46" t="s">
        <v>11</v>
      </c>
      <c r="I218" s="362"/>
      <c r="J218" s="363"/>
      <c r="K218" s="364"/>
      <c r="L218" s="362"/>
      <c r="M218" s="363"/>
      <c r="N218" s="364"/>
      <c r="O218" s="46" t="s">
        <v>264</v>
      </c>
    </row>
    <row r="219" spans="1:15" ht="30.75" thickBot="1">
      <c r="A219" s="43" t="s">
        <v>253</v>
      </c>
      <c r="B219" s="46" t="s">
        <v>10</v>
      </c>
      <c r="C219" s="46" t="s">
        <v>3</v>
      </c>
      <c r="D219" s="365" t="s">
        <v>256</v>
      </c>
      <c r="E219" s="366"/>
      <c r="F219" s="367"/>
      <c r="G219" s="48" t="s">
        <v>259</v>
      </c>
      <c r="H219" s="47"/>
      <c r="I219" s="365" t="s">
        <v>261</v>
      </c>
      <c r="J219" s="366"/>
      <c r="K219" s="367"/>
      <c r="L219" s="365" t="s">
        <v>262</v>
      </c>
      <c r="M219" s="366"/>
      <c r="N219" s="367"/>
      <c r="O219" s="46" t="s">
        <v>265</v>
      </c>
    </row>
    <row r="220" spans="1:15" ht="15.75" thickBot="1">
      <c r="A220" s="44"/>
      <c r="B220" s="47"/>
      <c r="C220" s="47"/>
      <c r="D220" s="47" t="s">
        <v>10</v>
      </c>
      <c r="E220" s="47" t="s">
        <v>11</v>
      </c>
      <c r="F220" s="47" t="s">
        <v>12</v>
      </c>
      <c r="G220" s="47"/>
      <c r="H220" s="47"/>
      <c r="I220" s="47" t="s">
        <v>10</v>
      </c>
      <c r="J220" s="47" t="s">
        <v>11</v>
      </c>
      <c r="K220" s="47" t="s">
        <v>12</v>
      </c>
      <c r="L220" s="47" t="s">
        <v>13</v>
      </c>
      <c r="M220" s="47" t="s">
        <v>14</v>
      </c>
      <c r="N220" s="47" t="s">
        <v>15</v>
      </c>
      <c r="O220" s="47"/>
    </row>
    <row r="221" spans="1:15" ht="30.75" thickBot="1">
      <c r="A221" s="43" t="s">
        <v>324</v>
      </c>
      <c r="B221" s="46"/>
      <c r="C221" s="48">
        <v>1</v>
      </c>
      <c r="D221" s="48">
        <v>28</v>
      </c>
      <c r="E221" s="48">
        <v>20</v>
      </c>
      <c r="F221" s="48">
        <v>44</v>
      </c>
      <c r="G221" s="48">
        <v>212</v>
      </c>
      <c r="H221" s="359"/>
      <c r="I221" s="359">
        <v>226</v>
      </c>
      <c r="J221" s="359">
        <v>226</v>
      </c>
      <c r="K221" s="359">
        <v>226</v>
      </c>
      <c r="L221" s="359">
        <v>392</v>
      </c>
      <c r="M221" s="359">
        <v>392</v>
      </c>
      <c r="N221" s="359">
        <v>392</v>
      </c>
      <c r="O221" s="50"/>
    </row>
    <row r="222" spans="1:15" ht="30.75" thickBot="1">
      <c r="A222" s="43" t="s">
        <v>325</v>
      </c>
      <c r="B222" s="46"/>
      <c r="C222" s="48">
        <v>2</v>
      </c>
      <c r="D222" s="48">
        <v>22</v>
      </c>
      <c r="E222" s="48">
        <v>11</v>
      </c>
      <c r="F222" s="48">
        <v>18</v>
      </c>
      <c r="G222" s="48">
        <v>213</v>
      </c>
      <c r="H222" s="360"/>
      <c r="I222" s="360"/>
      <c r="J222" s="360"/>
      <c r="K222" s="360"/>
      <c r="L222" s="360"/>
      <c r="M222" s="360"/>
      <c r="N222" s="360"/>
      <c r="O222" s="52">
        <v>42178</v>
      </c>
    </row>
    <row r="223" spans="1:15" ht="15.75" thickBot="1">
      <c r="A223" s="49"/>
      <c r="B223" s="46"/>
      <c r="C223" s="48">
        <v>3</v>
      </c>
      <c r="D223" s="48">
        <v>12</v>
      </c>
      <c r="E223" s="48">
        <v>11</v>
      </c>
      <c r="F223" s="48">
        <v>13</v>
      </c>
      <c r="G223" s="48">
        <v>213</v>
      </c>
      <c r="H223" s="360"/>
      <c r="I223" s="360"/>
      <c r="J223" s="360"/>
      <c r="K223" s="360"/>
      <c r="L223" s="360"/>
      <c r="M223" s="360"/>
      <c r="N223" s="360"/>
      <c r="O223" s="46" t="s">
        <v>271</v>
      </c>
    </row>
    <row r="224" spans="1:15" ht="15.75" thickBot="1">
      <c r="A224" s="49"/>
      <c r="B224" s="46"/>
      <c r="C224" s="48">
        <v>4</v>
      </c>
      <c r="D224" s="48">
        <v>6</v>
      </c>
      <c r="E224" s="48">
        <v>8</v>
      </c>
      <c r="F224" s="48">
        <v>3</v>
      </c>
      <c r="G224" s="48">
        <v>214</v>
      </c>
      <c r="H224" s="360"/>
      <c r="I224" s="360"/>
      <c r="J224" s="360"/>
      <c r="K224" s="360"/>
      <c r="L224" s="360"/>
      <c r="M224" s="360"/>
      <c r="N224" s="360"/>
      <c r="O224" s="50"/>
    </row>
    <row r="225" spans="1:15" ht="15.75" thickBot="1">
      <c r="A225" s="49"/>
      <c r="B225" s="46"/>
      <c r="C225" s="48"/>
      <c r="D225" s="48"/>
      <c r="E225" s="48"/>
      <c r="F225" s="48"/>
      <c r="G225" s="48"/>
      <c r="H225" s="360"/>
      <c r="I225" s="360"/>
      <c r="J225" s="360"/>
      <c r="K225" s="360"/>
      <c r="L225" s="360"/>
      <c r="M225" s="360"/>
      <c r="N225" s="360"/>
      <c r="O225" s="50"/>
    </row>
    <row r="226" spans="1:15" ht="15.75" thickBot="1">
      <c r="A226" s="49"/>
      <c r="B226" s="46"/>
      <c r="C226" s="48" t="s">
        <v>17</v>
      </c>
      <c r="D226" s="48">
        <v>68</v>
      </c>
      <c r="E226" s="48">
        <v>50</v>
      </c>
      <c r="F226" s="48">
        <v>78</v>
      </c>
      <c r="G226" s="48"/>
      <c r="H226" s="360"/>
      <c r="I226" s="360"/>
      <c r="J226" s="360"/>
      <c r="K226" s="360"/>
      <c r="L226" s="360"/>
      <c r="M226" s="360"/>
      <c r="N226" s="360"/>
      <c r="O226" s="50"/>
    </row>
    <row r="227" spans="1:15" ht="15.75" thickBot="1">
      <c r="A227" s="44"/>
      <c r="B227" s="48">
        <v>100</v>
      </c>
      <c r="C227" s="48" t="s">
        <v>100</v>
      </c>
      <c r="D227" s="371">
        <v>44.3</v>
      </c>
      <c r="E227" s="372"/>
      <c r="F227" s="373"/>
      <c r="G227" s="48"/>
      <c r="H227" s="361"/>
      <c r="I227" s="361"/>
      <c r="J227" s="361"/>
      <c r="K227" s="361"/>
      <c r="L227" s="361"/>
      <c r="M227" s="361"/>
      <c r="N227" s="361"/>
      <c r="O227" s="47"/>
    </row>
    <row r="228" spans="1:15" ht="30.75" thickBot="1">
      <c r="A228" s="43" t="s">
        <v>326</v>
      </c>
      <c r="B228" s="46"/>
      <c r="C228" s="48">
        <v>1</v>
      </c>
      <c r="D228" s="48">
        <v>55</v>
      </c>
      <c r="E228" s="48">
        <v>72</v>
      </c>
      <c r="F228" s="48">
        <v>92</v>
      </c>
      <c r="G228" s="48">
        <v>221</v>
      </c>
      <c r="H228" s="359"/>
      <c r="I228" s="359">
        <v>235</v>
      </c>
      <c r="J228" s="359">
        <v>230</v>
      </c>
      <c r="K228" s="359">
        <v>230</v>
      </c>
      <c r="L228" s="359">
        <v>400</v>
      </c>
      <c r="M228" s="359">
        <v>400</v>
      </c>
      <c r="N228" s="359">
        <v>400</v>
      </c>
      <c r="O228" s="50"/>
    </row>
    <row r="229" spans="1:15" ht="30.75" thickBot="1">
      <c r="A229" s="43" t="s">
        <v>327</v>
      </c>
      <c r="B229" s="46"/>
      <c r="C229" s="48">
        <v>2</v>
      </c>
      <c r="D229" s="48">
        <v>17</v>
      </c>
      <c r="E229" s="48">
        <v>8</v>
      </c>
      <c r="F229" s="48">
        <v>4</v>
      </c>
      <c r="G229" s="48">
        <v>220</v>
      </c>
      <c r="H229" s="360"/>
      <c r="I229" s="360"/>
      <c r="J229" s="360"/>
      <c r="K229" s="360"/>
      <c r="L229" s="360"/>
      <c r="M229" s="360"/>
      <c r="N229" s="360"/>
      <c r="O229" s="52">
        <v>42179</v>
      </c>
    </row>
    <row r="230" spans="1:15" ht="15.75" thickBot="1">
      <c r="A230" s="49"/>
      <c r="B230" s="46"/>
      <c r="C230" s="48">
        <v>3</v>
      </c>
      <c r="D230" s="48">
        <v>11</v>
      </c>
      <c r="E230" s="48">
        <v>12</v>
      </c>
      <c r="F230" s="48">
        <v>8</v>
      </c>
      <c r="G230" s="48">
        <v>220</v>
      </c>
      <c r="H230" s="360"/>
      <c r="I230" s="360"/>
      <c r="J230" s="360"/>
      <c r="K230" s="360"/>
      <c r="L230" s="360"/>
      <c r="M230" s="360"/>
      <c r="N230" s="360"/>
      <c r="O230" s="46" t="s">
        <v>328</v>
      </c>
    </row>
    <row r="231" spans="1:15" ht="15.75" thickBot="1">
      <c r="A231" s="49"/>
      <c r="B231" s="46"/>
      <c r="C231" s="48"/>
      <c r="D231" s="48"/>
      <c r="E231" s="48"/>
      <c r="F231" s="48"/>
      <c r="G231" s="48"/>
      <c r="H231" s="360"/>
      <c r="I231" s="360"/>
      <c r="J231" s="360"/>
      <c r="K231" s="360"/>
      <c r="L231" s="360"/>
      <c r="M231" s="360"/>
      <c r="N231" s="360"/>
      <c r="O231" s="50"/>
    </row>
    <row r="232" spans="1:15" ht="15.75" thickBot="1">
      <c r="A232" s="49"/>
      <c r="B232" s="46"/>
      <c r="C232" s="48" t="s">
        <v>17</v>
      </c>
      <c r="D232" s="48">
        <v>83</v>
      </c>
      <c r="E232" s="48">
        <v>92</v>
      </c>
      <c r="F232" s="48">
        <v>104</v>
      </c>
      <c r="G232" s="48"/>
      <c r="H232" s="360"/>
      <c r="I232" s="360"/>
      <c r="J232" s="360"/>
      <c r="K232" s="360"/>
      <c r="L232" s="360"/>
      <c r="M232" s="360"/>
      <c r="N232" s="360"/>
      <c r="O232" s="50"/>
    </row>
    <row r="233" spans="1:15" ht="15.75" thickBot="1">
      <c r="A233" s="44"/>
      <c r="B233" s="48">
        <v>160</v>
      </c>
      <c r="C233" s="48" t="s">
        <v>100</v>
      </c>
      <c r="D233" s="380">
        <v>64.45</v>
      </c>
      <c r="E233" s="381"/>
      <c r="F233" s="382"/>
      <c r="G233" s="48"/>
      <c r="H233" s="361"/>
      <c r="I233" s="361"/>
      <c r="J233" s="361"/>
      <c r="K233" s="361"/>
      <c r="L233" s="361"/>
      <c r="M233" s="361"/>
      <c r="N233" s="361"/>
      <c r="O233" s="47"/>
    </row>
    <row r="234" spans="1:15" ht="30">
      <c r="A234" s="42"/>
      <c r="B234" s="45" t="s">
        <v>254</v>
      </c>
      <c r="C234" s="45"/>
      <c r="D234" s="368"/>
      <c r="E234" s="369"/>
      <c r="F234" s="370"/>
      <c r="G234" s="45" t="s">
        <v>257</v>
      </c>
      <c r="H234" s="45" t="s">
        <v>260</v>
      </c>
      <c r="I234" s="368"/>
      <c r="J234" s="369"/>
      <c r="K234" s="370"/>
      <c r="L234" s="368"/>
      <c r="M234" s="369"/>
      <c r="N234" s="370"/>
      <c r="O234" s="45" t="s">
        <v>263</v>
      </c>
    </row>
    <row r="235" spans="1:15" ht="60">
      <c r="A235" s="43" t="s">
        <v>252</v>
      </c>
      <c r="B235" s="46" t="s">
        <v>255</v>
      </c>
      <c r="C235" s="46"/>
      <c r="D235" s="362"/>
      <c r="E235" s="363"/>
      <c r="F235" s="364"/>
      <c r="G235" s="46" t="s">
        <v>258</v>
      </c>
      <c r="H235" s="46" t="s">
        <v>11</v>
      </c>
      <c r="I235" s="362"/>
      <c r="J235" s="363"/>
      <c r="K235" s="364"/>
      <c r="L235" s="362"/>
      <c r="M235" s="363"/>
      <c r="N235" s="364"/>
      <c r="O235" s="46" t="s">
        <v>264</v>
      </c>
    </row>
    <row r="236" spans="1:15" ht="30.75" thickBot="1">
      <c r="A236" s="43" t="s">
        <v>253</v>
      </c>
      <c r="B236" s="46" t="s">
        <v>10</v>
      </c>
      <c r="C236" s="46" t="s">
        <v>3</v>
      </c>
      <c r="D236" s="365" t="s">
        <v>256</v>
      </c>
      <c r="E236" s="366"/>
      <c r="F236" s="367"/>
      <c r="G236" s="48" t="s">
        <v>259</v>
      </c>
      <c r="H236" s="47"/>
      <c r="I236" s="365" t="s">
        <v>261</v>
      </c>
      <c r="J236" s="366"/>
      <c r="K236" s="367"/>
      <c r="L236" s="365" t="s">
        <v>262</v>
      </c>
      <c r="M236" s="366"/>
      <c r="N236" s="367"/>
      <c r="O236" s="46" t="s">
        <v>265</v>
      </c>
    </row>
    <row r="237" spans="1:15" ht="15.75" thickBot="1">
      <c r="A237" s="44"/>
      <c r="B237" s="47"/>
      <c r="C237" s="47"/>
      <c r="D237" s="47" t="s">
        <v>10</v>
      </c>
      <c r="E237" s="47" t="s">
        <v>11</v>
      </c>
      <c r="F237" s="47" t="s">
        <v>12</v>
      </c>
      <c r="G237" s="47"/>
      <c r="H237" s="47"/>
      <c r="I237" s="47" t="s">
        <v>10</v>
      </c>
      <c r="J237" s="47" t="s">
        <v>11</v>
      </c>
      <c r="K237" s="47" t="s">
        <v>12</v>
      </c>
      <c r="L237" s="47" t="s">
        <v>13</v>
      </c>
      <c r="M237" s="47" t="s">
        <v>14</v>
      </c>
      <c r="N237" s="47" t="s">
        <v>15</v>
      </c>
      <c r="O237" s="47"/>
    </row>
    <row r="238" spans="1:15" ht="30.75" thickBot="1">
      <c r="A238" s="49" t="s">
        <v>329</v>
      </c>
      <c r="B238" s="50"/>
      <c r="C238" s="47">
        <v>1</v>
      </c>
      <c r="D238" s="47">
        <v>12</v>
      </c>
      <c r="E238" s="47">
        <v>10</v>
      </c>
      <c r="F238" s="47">
        <v>14</v>
      </c>
      <c r="G238" s="47">
        <v>219</v>
      </c>
      <c r="H238" s="356"/>
      <c r="I238" s="50">
        <v>225</v>
      </c>
      <c r="J238" s="50">
        <v>224</v>
      </c>
      <c r="K238" s="50">
        <v>225</v>
      </c>
      <c r="L238" s="50">
        <v>400</v>
      </c>
      <c r="M238" s="50">
        <v>405</v>
      </c>
      <c r="N238" s="50">
        <v>400</v>
      </c>
      <c r="O238" s="50"/>
    </row>
    <row r="239" spans="1:15" ht="15.75" thickBot="1">
      <c r="A239" s="49" t="s">
        <v>330</v>
      </c>
      <c r="B239" s="50"/>
      <c r="C239" s="47">
        <v>2</v>
      </c>
      <c r="D239" s="47">
        <v>10</v>
      </c>
      <c r="E239" s="47">
        <v>3</v>
      </c>
      <c r="F239" s="47">
        <v>5</v>
      </c>
      <c r="G239" s="47">
        <v>220</v>
      </c>
      <c r="H239" s="357"/>
      <c r="I239" s="50">
        <v>225</v>
      </c>
      <c r="J239" s="50">
        <v>225</v>
      </c>
      <c r="K239" s="50">
        <v>224</v>
      </c>
      <c r="L239" s="50">
        <v>400</v>
      </c>
      <c r="M239" s="50">
        <v>400</v>
      </c>
      <c r="N239" s="50">
        <v>400</v>
      </c>
      <c r="O239" s="52">
        <v>42179</v>
      </c>
    </row>
    <row r="240" spans="1:15" ht="15.75" thickBot="1">
      <c r="A240" s="49"/>
      <c r="B240" s="50"/>
      <c r="C240" s="47">
        <v>3</v>
      </c>
      <c r="D240" s="47">
        <v>13</v>
      </c>
      <c r="E240" s="47">
        <v>28</v>
      </c>
      <c r="F240" s="47">
        <v>23</v>
      </c>
      <c r="G240" s="47">
        <v>220</v>
      </c>
      <c r="H240" s="357"/>
      <c r="I240" s="50">
        <v>225</v>
      </c>
      <c r="J240" s="50">
        <v>225</v>
      </c>
      <c r="K240" s="50">
        <v>225</v>
      </c>
      <c r="L240" s="50">
        <v>402</v>
      </c>
      <c r="M240" s="50">
        <v>400</v>
      </c>
      <c r="N240" s="50">
        <v>399</v>
      </c>
      <c r="O240" s="51">
        <v>44044</v>
      </c>
    </row>
    <row r="241" spans="1:15" ht="15.75" thickBot="1">
      <c r="A241" s="49"/>
      <c r="B241" s="50"/>
      <c r="C241" s="47"/>
      <c r="D241" s="47"/>
      <c r="E241" s="47"/>
      <c r="F241" s="47"/>
      <c r="G241" s="47"/>
      <c r="H241" s="357"/>
      <c r="I241" s="50"/>
      <c r="J241" s="50"/>
      <c r="K241" s="50"/>
      <c r="L241" s="50"/>
      <c r="M241" s="50"/>
      <c r="N241" s="50"/>
      <c r="O241" s="50"/>
    </row>
    <row r="242" spans="1:15" ht="15.75" thickBot="1">
      <c r="A242" s="49"/>
      <c r="B242" s="50"/>
      <c r="C242" s="47"/>
      <c r="D242" s="47"/>
      <c r="E242" s="47"/>
      <c r="F242" s="47"/>
      <c r="G242" s="47"/>
      <c r="H242" s="357"/>
      <c r="I242" s="50"/>
      <c r="J242" s="50"/>
      <c r="K242" s="50"/>
      <c r="L242" s="50"/>
      <c r="M242" s="50"/>
      <c r="N242" s="50"/>
      <c r="O242" s="50"/>
    </row>
    <row r="243" spans="1:15" ht="15.75" thickBot="1">
      <c r="A243" s="49"/>
      <c r="B243" s="50"/>
      <c r="C243" s="47" t="s">
        <v>17</v>
      </c>
      <c r="D243" s="47">
        <v>35</v>
      </c>
      <c r="E243" s="47">
        <v>41</v>
      </c>
      <c r="F243" s="47">
        <v>42</v>
      </c>
      <c r="G243" s="47"/>
      <c r="H243" s="357"/>
      <c r="I243" s="50"/>
      <c r="J243" s="50"/>
      <c r="K243" s="50"/>
      <c r="L243" s="50"/>
      <c r="M243" s="50"/>
      <c r="N243" s="50"/>
      <c r="O243" s="50"/>
    </row>
    <row r="244" spans="1:15" ht="15.75" thickBot="1">
      <c r="A244" s="44"/>
      <c r="B244" s="47">
        <v>100</v>
      </c>
      <c r="C244" s="47" t="s">
        <v>100</v>
      </c>
      <c r="D244" s="374">
        <v>26.44</v>
      </c>
      <c r="E244" s="375"/>
      <c r="F244" s="376"/>
      <c r="G244" s="47"/>
      <c r="H244" s="358"/>
      <c r="I244" s="47"/>
      <c r="J244" s="47"/>
      <c r="K244" s="47"/>
      <c r="L244" s="47"/>
      <c r="M244" s="47"/>
      <c r="N244" s="47"/>
      <c r="O244" s="47"/>
    </row>
    <row r="245" spans="1:15" ht="15.75" thickBot="1">
      <c r="A245" s="49" t="s">
        <v>269</v>
      </c>
      <c r="B245" s="50"/>
      <c r="C245" s="47">
        <v>1</v>
      </c>
      <c r="D245" s="47">
        <v>1.2</v>
      </c>
      <c r="E245" s="47">
        <v>0.8</v>
      </c>
      <c r="F245" s="47">
        <v>1</v>
      </c>
      <c r="G245" s="47">
        <v>231</v>
      </c>
      <c r="H245" s="356"/>
      <c r="I245" s="356">
        <v>242</v>
      </c>
      <c r="J245" s="356">
        <v>240</v>
      </c>
      <c r="K245" s="356">
        <v>240</v>
      </c>
      <c r="L245" s="356">
        <v>418</v>
      </c>
      <c r="M245" s="356">
        <v>420</v>
      </c>
      <c r="N245" s="356">
        <v>418</v>
      </c>
      <c r="O245" s="50"/>
    </row>
    <row r="246" spans="1:15" ht="15.75" thickBot="1">
      <c r="A246" s="49">
        <v>2698</v>
      </c>
      <c r="B246" s="50"/>
      <c r="C246" s="47">
        <v>2</v>
      </c>
      <c r="D246" s="47">
        <v>0</v>
      </c>
      <c r="E246" s="47">
        <v>0</v>
      </c>
      <c r="F246" s="47">
        <v>0</v>
      </c>
      <c r="G246" s="47">
        <v>235</v>
      </c>
      <c r="H246" s="357"/>
      <c r="I246" s="357"/>
      <c r="J246" s="357"/>
      <c r="K246" s="357"/>
      <c r="L246" s="357"/>
      <c r="M246" s="357"/>
      <c r="N246" s="357"/>
      <c r="O246" s="52">
        <v>42179</v>
      </c>
    </row>
    <row r="247" spans="1:15" ht="30.75" thickBot="1">
      <c r="A247" s="49" t="s">
        <v>331</v>
      </c>
      <c r="B247" s="50"/>
      <c r="C247" s="47"/>
      <c r="D247" s="47"/>
      <c r="E247" s="47"/>
      <c r="F247" s="47"/>
      <c r="G247" s="47"/>
      <c r="H247" s="357"/>
      <c r="I247" s="357"/>
      <c r="J247" s="357"/>
      <c r="K247" s="357"/>
      <c r="L247" s="357"/>
      <c r="M247" s="357"/>
      <c r="N247" s="357"/>
      <c r="O247" s="51">
        <v>14824</v>
      </c>
    </row>
    <row r="248" spans="1:15" ht="15.75" thickBot="1">
      <c r="A248" s="49"/>
      <c r="B248" s="50"/>
      <c r="C248" s="47"/>
      <c r="D248" s="47"/>
      <c r="E248" s="47"/>
      <c r="F248" s="47"/>
      <c r="G248" s="47"/>
      <c r="H248" s="357"/>
      <c r="I248" s="357"/>
      <c r="J248" s="357"/>
      <c r="K248" s="357"/>
      <c r="L248" s="357"/>
      <c r="M248" s="357"/>
      <c r="N248" s="357"/>
      <c r="O248" s="50"/>
    </row>
    <row r="249" spans="1:15" ht="15.75" thickBot="1">
      <c r="A249" s="49"/>
      <c r="B249" s="50"/>
      <c r="C249" s="47" t="s">
        <v>17</v>
      </c>
      <c r="D249" s="47">
        <v>1.2</v>
      </c>
      <c r="E249" s="47">
        <v>0.8</v>
      </c>
      <c r="F249" s="47">
        <v>1</v>
      </c>
      <c r="G249" s="47"/>
      <c r="H249" s="357"/>
      <c r="I249" s="357"/>
      <c r="J249" s="357"/>
      <c r="K249" s="357"/>
      <c r="L249" s="357"/>
      <c r="M249" s="357"/>
      <c r="N249" s="357"/>
      <c r="O249" s="50"/>
    </row>
    <row r="250" spans="1:15" ht="15.75" thickBot="1">
      <c r="A250" s="44"/>
      <c r="B250" s="47">
        <v>100</v>
      </c>
      <c r="C250" s="47" t="s">
        <v>100</v>
      </c>
      <c r="D250" s="374">
        <v>0.72</v>
      </c>
      <c r="E250" s="375"/>
      <c r="F250" s="376"/>
      <c r="G250" s="47"/>
      <c r="H250" s="358"/>
      <c r="I250" s="358"/>
      <c r="J250" s="358"/>
      <c r="K250" s="358"/>
      <c r="L250" s="358"/>
      <c r="M250" s="358"/>
      <c r="N250" s="358"/>
      <c r="O250" s="47"/>
    </row>
    <row r="251" spans="1:15" ht="30">
      <c r="A251" s="42"/>
      <c r="B251" s="45" t="s">
        <v>254</v>
      </c>
      <c r="C251" s="45"/>
      <c r="D251" s="368"/>
      <c r="E251" s="369"/>
      <c r="F251" s="370"/>
      <c r="G251" s="45" t="s">
        <v>257</v>
      </c>
      <c r="H251" s="45" t="s">
        <v>260</v>
      </c>
      <c r="I251" s="368"/>
      <c r="J251" s="369"/>
      <c r="K251" s="370"/>
      <c r="L251" s="368"/>
      <c r="M251" s="369"/>
      <c r="N251" s="370"/>
      <c r="O251" s="45" t="s">
        <v>263</v>
      </c>
    </row>
    <row r="252" spans="1:15" ht="60">
      <c r="A252" s="43" t="s">
        <v>252</v>
      </c>
      <c r="B252" s="46" t="s">
        <v>255</v>
      </c>
      <c r="C252" s="46"/>
      <c r="D252" s="362"/>
      <c r="E252" s="363"/>
      <c r="F252" s="364"/>
      <c r="G252" s="46" t="s">
        <v>258</v>
      </c>
      <c r="H252" s="46" t="s">
        <v>11</v>
      </c>
      <c r="I252" s="362"/>
      <c r="J252" s="363"/>
      <c r="K252" s="364"/>
      <c r="L252" s="362"/>
      <c r="M252" s="363"/>
      <c r="N252" s="364"/>
      <c r="O252" s="46" t="s">
        <v>264</v>
      </c>
    </row>
    <row r="253" spans="1:15" ht="30.75" thickBot="1">
      <c r="A253" s="43" t="s">
        <v>253</v>
      </c>
      <c r="B253" s="46" t="s">
        <v>10</v>
      </c>
      <c r="C253" s="46" t="s">
        <v>3</v>
      </c>
      <c r="D253" s="365" t="s">
        <v>256</v>
      </c>
      <c r="E253" s="366"/>
      <c r="F253" s="367"/>
      <c r="G253" s="48" t="s">
        <v>259</v>
      </c>
      <c r="H253" s="47"/>
      <c r="I253" s="365" t="s">
        <v>261</v>
      </c>
      <c r="J253" s="366"/>
      <c r="K253" s="367"/>
      <c r="L253" s="365" t="s">
        <v>262</v>
      </c>
      <c r="M253" s="366"/>
      <c r="N253" s="367"/>
      <c r="O253" s="46" t="s">
        <v>265</v>
      </c>
    </row>
    <row r="254" spans="1:15" ht="15.75" thickBot="1">
      <c r="A254" s="44"/>
      <c r="B254" s="47"/>
      <c r="C254" s="47"/>
      <c r="D254" s="48" t="s">
        <v>10</v>
      </c>
      <c r="E254" s="48" t="s">
        <v>11</v>
      </c>
      <c r="F254" s="48" t="s">
        <v>12</v>
      </c>
      <c r="G254" s="48"/>
      <c r="H254" s="48"/>
      <c r="I254" s="48" t="s">
        <v>10</v>
      </c>
      <c r="J254" s="48" t="s">
        <v>11</v>
      </c>
      <c r="K254" s="48" t="s">
        <v>12</v>
      </c>
      <c r="L254" s="48" t="s">
        <v>13</v>
      </c>
      <c r="M254" s="48" t="s">
        <v>14</v>
      </c>
      <c r="N254" s="48" t="s">
        <v>15</v>
      </c>
      <c r="O254" s="47"/>
    </row>
    <row r="255" spans="1:15" ht="30.75" thickBot="1">
      <c r="A255" s="43" t="s">
        <v>332</v>
      </c>
      <c r="B255" s="46"/>
      <c r="C255" s="48">
        <v>1</v>
      </c>
      <c r="D255" s="48">
        <v>28</v>
      </c>
      <c r="E255" s="48">
        <v>54</v>
      </c>
      <c r="F255" s="48">
        <v>27</v>
      </c>
      <c r="G255" s="48">
        <v>220</v>
      </c>
      <c r="H255" s="359"/>
      <c r="I255" s="359">
        <v>241</v>
      </c>
      <c r="J255" s="359">
        <v>222</v>
      </c>
      <c r="K255" s="359">
        <v>232</v>
      </c>
      <c r="L255" s="359">
        <v>401</v>
      </c>
      <c r="M255" s="359">
        <v>402</v>
      </c>
      <c r="N255" s="359">
        <v>401</v>
      </c>
      <c r="O255" s="50"/>
    </row>
    <row r="256" spans="1:15" ht="30.75" thickBot="1">
      <c r="A256" s="43" t="s">
        <v>333</v>
      </c>
      <c r="B256" s="46"/>
      <c r="C256" s="48">
        <v>2</v>
      </c>
      <c r="D256" s="48">
        <v>40</v>
      </c>
      <c r="E256" s="48">
        <v>46</v>
      </c>
      <c r="F256" s="48">
        <v>30</v>
      </c>
      <c r="G256" s="48">
        <v>223</v>
      </c>
      <c r="H256" s="360"/>
      <c r="I256" s="360"/>
      <c r="J256" s="360"/>
      <c r="K256" s="360"/>
      <c r="L256" s="360"/>
      <c r="M256" s="360"/>
      <c r="N256" s="360"/>
      <c r="O256" s="52">
        <v>42179</v>
      </c>
    </row>
    <row r="257" spans="1:15" ht="15.75" thickBot="1">
      <c r="A257" s="49"/>
      <c r="B257" s="46"/>
      <c r="C257" s="48"/>
      <c r="D257" s="48"/>
      <c r="E257" s="48"/>
      <c r="F257" s="48"/>
      <c r="G257" s="48"/>
      <c r="H257" s="360"/>
      <c r="I257" s="360"/>
      <c r="J257" s="360"/>
      <c r="K257" s="360"/>
      <c r="L257" s="360"/>
      <c r="M257" s="360"/>
      <c r="N257" s="360"/>
      <c r="O257" s="46" t="s">
        <v>298</v>
      </c>
    </row>
    <row r="258" spans="1:15" ht="15.75" thickBot="1">
      <c r="A258" s="49"/>
      <c r="B258" s="46"/>
      <c r="C258" s="48"/>
      <c r="D258" s="48"/>
      <c r="E258" s="48"/>
      <c r="F258" s="48"/>
      <c r="G258" s="48"/>
      <c r="H258" s="360"/>
      <c r="I258" s="360"/>
      <c r="J258" s="360"/>
      <c r="K258" s="360"/>
      <c r="L258" s="360"/>
      <c r="M258" s="360"/>
      <c r="N258" s="360"/>
      <c r="O258" s="50"/>
    </row>
    <row r="259" spans="1:15" ht="15.75" thickBot="1">
      <c r="A259" s="49"/>
      <c r="B259" s="46"/>
      <c r="C259" s="48"/>
      <c r="D259" s="48"/>
      <c r="E259" s="48"/>
      <c r="F259" s="48"/>
      <c r="G259" s="48"/>
      <c r="H259" s="360"/>
      <c r="I259" s="360"/>
      <c r="J259" s="360"/>
      <c r="K259" s="360"/>
      <c r="L259" s="360"/>
      <c r="M259" s="360"/>
      <c r="N259" s="360"/>
      <c r="O259" s="50"/>
    </row>
    <row r="260" spans="1:15" ht="15.75" thickBot="1">
      <c r="A260" s="49"/>
      <c r="B260" s="46"/>
      <c r="C260" s="48" t="s">
        <v>17</v>
      </c>
      <c r="D260" s="48">
        <v>68</v>
      </c>
      <c r="E260" s="48">
        <v>100</v>
      </c>
      <c r="F260" s="48">
        <v>57</v>
      </c>
      <c r="G260" s="48"/>
      <c r="H260" s="360"/>
      <c r="I260" s="360"/>
      <c r="J260" s="360"/>
      <c r="K260" s="360"/>
      <c r="L260" s="360"/>
      <c r="M260" s="360"/>
      <c r="N260" s="360"/>
      <c r="O260" s="50"/>
    </row>
    <row r="261" spans="1:15" ht="15.75" thickBot="1">
      <c r="A261" s="44"/>
      <c r="B261" s="48">
        <v>160</v>
      </c>
      <c r="C261" s="48" t="s">
        <v>100</v>
      </c>
      <c r="D261" s="371">
        <v>51.98</v>
      </c>
      <c r="E261" s="372"/>
      <c r="F261" s="373"/>
      <c r="G261" s="48"/>
      <c r="H261" s="361"/>
      <c r="I261" s="361"/>
      <c r="J261" s="361"/>
      <c r="K261" s="361"/>
      <c r="L261" s="361"/>
      <c r="M261" s="361"/>
      <c r="N261" s="361"/>
      <c r="O261" s="47"/>
    </row>
    <row r="262" spans="1:15" ht="15.75" thickBot="1">
      <c r="A262" s="43" t="s">
        <v>269</v>
      </c>
      <c r="B262" s="46"/>
      <c r="C262" s="48">
        <v>1</v>
      </c>
      <c r="D262" s="48">
        <v>25</v>
      </c>
      <c r="E262" s="48">
        <v>16</v>
      </c>
      <c r="F262" s="48">
        <v>13</v>
      </c>
      <c r="G262" s="48">
        <v>225</v>
      </c>
      <c r="H262" s="356"/>
      <c r="I262" s="356">
        <v>233</v>
      </c>
      <c r="J262" s="356">
        <v>232</v>
      </c>
      <c r="K262" s="356">
        <v>233</v>
      </c>
      <c r="L262" s="356">
        <v>410</v>
      </c>
      <c r="M262" s="356">
        <v>410</v>
      </c>
      <c r="N262" s="356">
        <v>410</v>
      </c>
      <c r="O262" s="50"/>
    </row>
    <row r="263" spans="1:15" ht="15.75" thickBot="1">
      <c r="A263" s="43">
        <v>2654</v>
      </c>
      <c r="B263" s="46"/>
      <c r="C263" s="48">
        <v>2</v>
      </c>
      <c r="D263" s="48">
        <v>11</v>
      </c>
      <c r="E263" s="48">
        <v>23</v>
      </c>
      <c r="F263" s="48">
        <v>30</v>
      </c>
      <c r="G263" s="48">
        <v>226</v>
      </c>
      <c r="H263" s="357"/>
      <c r="I263" s="357"/>
      <c r="J263" s="357"/>
      <c r="K263" s="357"/>
      <c r="L263" s="357"/>
      <c r="M263" s="357"/>
      <c r="N263" s="357"/>
      <c r="O263" s="52">
        <v>42179</v>
      </c>
    </row>
    <row r="264" spans="1:15" ht="15.75" thickBot="1">
      <c r="A264" s="43" t="s">
        <v>334</v>
      </c>
      <c r="B264" s="46"/>
      <c r="C264" s="48">
        <v>3</v>
      </c>
      <c r="D264" s="48">
        <v>8</v>
      </c>
      <c r="E264" s="48">
        <v>16</v>
      </c>
      <c r="F264" s="48">
        <v>12</v>
      </c>
      <c r="G264" s="48">
        <v>225</v>
      </c>
      <c r="H264" s="357"/>
      <c r="I264" s="357"/>
      <c r="J264" s="357"/>
      <c r="K264" s="357"/>
      <c r="L264" s="357"/>
      <c r="M264" s="357"/>
      <c r="N264" s="357"/>
      <c r="O264" s="46" t="s">
        <v>335</v>
      </c>
    </row>
    <row r="265" spans="1:15" ht="15.75" thickBot="1">
      <c r="A265" s="49"/>
      <c r="B265" s="46"/>
      <c r="C265" s="48"/>
      <c r="D265" s="48"/>
      <c r="E265" s="48"/>
      <c r="F265" s="48"/>
      <c r="G265" s="48"/>
      <c r="H265" s="357"/>
      <c r="I265" s="357"/>
      <c r="J265" s="357"/>
      <c r="K265" s="357"/>
      <c r="L265" s="357"/>
      <c r="M265" s="357"/>
      <c r="N265" s="357"/>
      <c r="O265" s="50"/>
    </row>
    <row r="266" spans="1:15" ht="15.75" thickBot="1">
      <c r="A266" s="49"/>
      <c r="B266" s="46"/>
      <c r="C266" s="48" t="s">
        <v>17</v>
      </c>
      <c r="D266" s="48">
        <v>44</v>
      </c>
      <c r="E266" s="48">
        <v>55</v>
      </c>
      <c r="F266" s="48">
        <v>55</v>
      </c>
      <c r="G266" s="48"/>
      <c r="H266" s="357"/>
      <c r="I266" s="357"/>
      <c r="J266" s="357"/>
      <c r="K266" s="357"/>
      <c r="L266" s="357"/>
      <c r="M266" s="357"/>
      <c r="N266" s="357"/>
      <c r="O266" s="50"/>
    </row>
    <row r="267" spans="1:15" ht="15.75" thickBot="1">
      <c r="A267" s="44"/>
      <c r="B267" s="48">
        <v>100</v>
      </c>
      <c r="C267" s="48" t="s">
        <v>100</v>
      </c>
      <c r="D267" s="371">
        <v>35.729999999999997</v>
      </c>
      <c r="E267" s="372"/>
      <c r="F267" s="373"/>
      <c r="G267" s="48"/>
      <c r="H267" s="358"/>
      <c r="I267" s="358"/>
      <c r="J267" s="358"/>
      <c r="K267" s="358"/>
      <c r="L267" s="358"/>
      <c r="M267" s="358"/>
      <c r="N267" s="358"/>
      <c r="O267" s="47"/>
    </row>
  </sheetData>
  <mergeCells count="396">
    <mergeCell ref="D233:F233"/>
    <mergeCell ref="D244:F244"/>
    <mergeCell ref="D250:F250"/>
    <mergeCell ref="D261:F261"/>
    <mergeCell ref="D267:F267"/>
    <mergeCell ref="D137:F137"/>
    <mergeCell ref="D148:F148"/>
    <mergeCell ref="D154:F154"/>
    <mergeCell ref="D165:F165"/>
    <mergeCell ref="D171:F171"/>
    <mergeCell ref="D182:F182"/>
    <mergeCell ref="D199:F199"/>
    <mergeCell ref="D205:F205"/>
    <mergeCell ref="D216:F216"/>
    <mergeCell ref="D138:F138"/>
    <mergeCell ref="D139:F139"/>
    <mergeCell ref="D140:F140"/>
    <mergeCell ref="D155:F155"/>
    <mergeCell ref="D156:F156"/>
    <mergeCell ref="D157:F157"/>
    <mergeCell ref="D172:F172"/>
    <mergeCell ref="D173:F173"/>
    <mergeCell ref="D174:F174"/>
    <mergeCell ref="D207:F207"/>
    <mergeCell ref="D46:F46"/>
    <mergeCell ref="D52:F52"/>
    <mergeCell ref="D63:F63"/>
    <mergeCell ref="D69:F69"/>
    <mergeCell ref="D80:F80"/>
    <mergeCell ref="D86:F86"/>
    <mergeCell ref="D97:F97"/>
    <mergeCell ref="D114:F114"/>
    <mergeCell ref="D36:F36"/>
    <mergeCell ref="D37:F37"/>
    <mergeCell ref="D38:F38"/>
    <mergeCell ref="D53:F53"/>
    <mergeCell ref="D54:F54"/>
    <mergeCell ref="D55:F55"/>
    <mergeCell ref="D70:F70"/>
    <mergeCell ref="D71:F71"/>
    <mergeCell ref="D72:F72"/>
    <mergeCell ref="D88:F88"/>
    <mergeCell ref="D89:F89"/>
    <mergeCell ref="D104:F104"/>
    <mergeCell ref="D105:F105"/>
    <mergeCell ref="D106:F106"/>
    <mergeCell ref="H13:H18"/>
    <mergeCell ref="I13:I18"/>
    <mergeCell ref="J13:J18"/>
    <mergeCell ref="K13:K18"/>
    <mergeCell ref="L13:L18"/>
    <mergeCell ref="M13:M18"/>
    <mergeCell ref="H6:H12"/>
    <mergeCell ref="I6:I12"/>
    <mergeCell ref="J6:J12"/>
    <mergeCell ref="K6:K12"/>
    <mergeCell ref="L6:L12"/>
    <mergeCell ref="D12:F12"/>
    <mergeCell ref="D2:F2"/>
    <mergeCell ref="D3:F3"/>
    <mergeCell ref="D4:F4"/>
    <mergeCell ref="I2:K2"/>
    <mergeCell ref="I3:K3"/>
    <mergeCell ref="I4:K4"/>
    <mergeCell ref="L2:N2"/>
    <mergeCell ref="L3:N3"/>
    <mergeCell ref="L4:N4"/>
    <mergeCell ref="D20:F20"/>
    <mergeCell ref="D21:F21"/>
    <mergeCell ref="I19:K19"/>
    <mergeCell ref="I20:K20"/>
    <mergeCell ref="I21:K21"/>
    <mergeCell ref="L19:N19"/>
    <mergeCell ref="L20:N20"/>
    <mergeCell ref="L21:N21"/>
    <mergeCell ref="D35:F35"/>
    <mergeCell ref="D29:F29"/>
    <mergeCell ref="N23:N29"/>
    <mergeCell ref="H30:H35"/>
    <mergeCell ref="I30:I35"/>
    <mergeCell ref="J30:J35"/>
    <mergeCell ref="K30:K35"/>
    <mergeCell ref="L30:L35"/>
    <mergeCell ref="M30:M35"/>
    <mergeCell ref="N30:N35"/>
    <mergeCell ref="D19:F19"/>
    <mergeCell ref="H23:H29"/>
    <mergeCell ref="I36:K36"/>
    <mergeCell ref="I37:K37"/>
    <mergeCell ref="I38:K38"/>
    <mergeCell ref="M6:M12"/>
    <mergeCell ref="L23:L29"/>
    <mergeCell ref="M23:M29"/>
    <mergeCell ref="L36:N36"/>
    <mergeCell ref="L37:N37"/>
    <mergeCell ref="L38:N38"/>
    <mergeCell ref="N6:N12"/>
    <mergeCell ref="N13:N18"/>
    <mergeCell ref="I23:I29"/>
    <mergeCell ref="J23:J29"/>
    <mergeCell ref="K23:K29"/>
    <mergeCell ref="H40:H46"/>
    <mergeCell ref="I40:I46"/>
    <mergeCell ref="J40:J46"/>
    <mergeCell ref="K40:K46"/>
    <mergeCell ref="L40:L46"/>
    <mergeCell ref="M40:M46"/>
    <mergeCell ref="N40:N46"/>
    <mergeCell ref="N47:N52"/>
    <mergeCell ref="I70:K70"/>
    <mergeCell ref="I53:K53"/>
    <mergeCell ref="I54:K54"/>
    <mergeCell ref="I55:K55"/>
    <mergeCell ref="L53:N53"/>
    <mergeCell ref="L54:N54"/>
    <mergeCell ref="L55:N55"/>
    <mergeCell ref="H47:H52"/>
    <mergeCell ref="I47:I52"/>
    <mergeCell ref="J47:J52"/>
    <mergeCell ref="K47:K52"/>
    <mergeCell ref="L47:L52"/>
    <mergeCell ref="M47:M52"/>
    <mergeCell ref="I71:K71"/>
    <mergeCell ref="I72:K72"/>
    <mergeCell ref="N57:N63"/>
    <mergeCell ref="H64:H69"/>
    <mergeCell ref="I64:I69"/>
    <mergeCell ref="J64:J69"/>
    <mergeCell ref="K64:K69"/>
    <mergeCell ref="L64:L69"/>
    <mergeCell ref="M64:M69"/>
    <mergeCell ref="N64:N69"/>
    <mergeCell ref="H57:H63"/>
    <mergeCell ref="I57:I63"/>
    <mergeCell ref="J57:J63"/>
    <mergeCell ref="K57:K63"/>
    <mergeCell ref="L57:L63"/>
    <mergeCell ref="M57:M63"/>
    <mergeCell ref="L70:N70"/>
    <mergeCell ref="L71:N71"/>
    <mergeCell ref="L72:N72"/>
    <mergeCell ref="H74:H80"/>
    <mergeCell ref="I74:I80"/>
    <mergeCell ref="J74:J80"/>
    <mergeCell ref="K74:K80"/>
    <mergeCell ref="L74:L80"/>
    <mergeCell ref="M74:M80"/>
    <mergeCell ref="N74:N80"/>
    <mergeCell ref="N81:N86"/>
    <mergeCell ref="D87:F87"/>
    <mergeCell ref="I87:K87"/>
    <mergeCell ref="I88:K88"/>
    <mergeCell ref="I89:K89"/>
    <mergeCell ref="L87:N87"/>
    <mergeCell ref="L88:N88"/>
    <mergeCell ref="L89:N89"/>
    <mergeCell ref="H81:H86"/>
    <mergeCell ref="I81:I86"/>
    <mergeCell ref="J81:J86"/>
    <mergeCell ref="K81:K86"/>
    <mergeCell ref="L81:L86"/>
    <mergeCell ref="M81:M86"/>
    <mergeCell ref="N91:N97"/>
    <mergeCell ref="C98:C103"/>
    <mergeCell ref="D98:D103"/>
    <mergeCell ref="E98:E103"/>
    <mergeCell ref="F98:F103"/>
    <mergeCell ref="G98:G103"/>
    <mergeCell ref="H98:H103"/>
    <mergeCell ref="I98:I103"/>
    <mergeCell ref="J98:J103"/>
    <mergeCell ref="K98:K103"/>
    <mergeCell ref="H91:H97"/>
    <mergeCell ref="I91:I97"/>
    <mergeCell ref="J91:J97"/>
    <mergeCell ref="K91:K97"/>
    <mergeCell ref="L91:L97"/>
    <mergeCell ref="M91:M97"/>
    <mergeCell ref="L98:L103"/>
    <mergeCell ref="M98:M103"/>
    <mergeCell ref="N98:N103"/>
    <mergeCell ref="D131:F131"/>
    <mergeCell ref="N125:N131"/>
    <mergeCell ref="I104:K104"/>
    <mergeCell ref="I105:K105"/>
    <mergeCell ref="I106:K106"/>
    <mergeCell ref="L104:N104"/>
    <mergeCell ref="L105:N105"/>
    <mergeCell ref="L106:N106"/>
    <mergeCell ref="H108:H114"/>
    <mergeCell ref="I108:I114"/>
    <mergeCell ref="J108:J114"/>
    <mergeCell ref="K108:K114"/>
    <mergeCell ref="L108:L114"/>
    <mergeCell ref="M108:M114"/>
    <mergeCell ref="N108:N114"/>
    <mergeCell ref="N115:N120"/>
    <mergeCell ref="D121:F121"/>
    <mergeCell ref="D120:F120"/>
    <mergeCell ref="D122:F122"/>
    <mergeCell ref="D123:F123"/>
    <mergeCell ref="I121:K121"/>
    <mergeCell ref="I122:K122"/>
    <mergeCell ref="I123:K123"/>
    <mergeCell ref="L121:N121"/>
    <mergeCell ref="L122:N122"/>
    <mergeCell ref="L123:N123"/>
    <mergeCell ref="H115:H120"/>
    <mergeCell ref="I115:I120"/>
    <mergeCell ref="J115:J120"/>
    <mergeCell ref="K115:K120"/>
    <mergeCell ref="L115:L120"/>
    <mergeCell ref="M115:M120"/>
    <mergeCell ref="H142:H148"/>
    <mergeCell ref="I142:I148"/>
    <mergeCell ref="J142:J148"/>
    <mergeCell ref="K142:K148"/>
    <mergeCell ref="L142:L148"/>
    <mergeCell ref="M142:M148"/>
    <mergeCell ref="N142:N148"/>
    <mergeCell ref="H125:H131"/>
    <mergeCell ref="I125:I131"/>
    <mergeCell ref="J125:J131"/>
    <mergeCell ref="K125:K131"/>
    <mergeCell ref="L125:L131"/>
    <mergeCell ref="M125:M131"/>
    <mergeCell ref="I138:K138"/>
    <mergeCell ref="I139:K139"/>
    <mergeCell ref="I140:K140"/>
    <mergeCell ref="L138:N138"/>
    <mergeCell ref="L139:N139"/>
    <mergeCell ref="L140:N140"/>
    <mergeCell ref="H132:H137"/>
    <mergeCell ref="I132:I137"/>
    <mergeCell ref="J132:J137"/>
    <mergeCell ref="K132:K137"/>
    <mergeCell ref="L132:L137"/>
    <mergeCell ref="M132:M137"/>
    <mergeCell ref="N132:N137"/>
    <mergeCell ref="I155:K155"/>
    <mergeCell ref="I156:K156"/>
    <mergeCell ref="I157:K157"/>
    <mergeCell ref="L155:N155"/>
    <mergeCell ref="L156:N156"/>
    <mergeCell ref="L157:N157"/>
    <mergeCell ref="H149:H154"/>
    <mergeCell ref="I149:I154"/>
    <mergeCell ref="J149:J154"/>
    <mergeCell ref="K149:K154"/>
    <mergeCell ref="L149:L154"/>
    <mergeCell ref="M149:M154"/>
    <mergeCell ref="N149:N154"/>
    <mergeCell ref="I172:K172"/>
    <mergeCell ref="I173:K173"/>
    <mergeCell ref="I174:K174"/>
    <mergeCell ref="N159:N165"/>
    <mergeCell ref="H166:H171"/>
    <mergeCell ref="I166:I171"/>
    <mergeCell ref="J166:J171"/>
    <mergeCell ref="K166:K171"/>
    <mergeCell ref="L166:L171"/>
    <mergeCell ref="M166:M171"/>
    <mergeCell ref="N166:N171"/>
    <mergeCell ref="H159:H165"/>
    <mergeCell ref="I159:I165"/>
    <mergeCell ref="J159:J165"/>
    <mergeCell ref="K159:K165"/>
    <mergeCell ref="L159:L165"/>
    <mergeCell ref="M159:M165"/>
    <mergeCell ref="L172:N172"/>
    <mergeCell ref="L173:N173"/>
    <mergeCell ref="L174:N174"/>
    <mergeCell ref="H176:H182"/>
    <mergeCell ref="I176:I182"/>
    <mergeCell ref="J176:J182"/>
    <mergeCell ref="K176:K182"/>
    <mergeCell ref="L176:L182"/>
    <mergeCell ref="M176:M182"/>
    <mergeCell ref="N176:N182"/>
    <mergeCell ref="L183:L188"/>
    <mergeCell ref="M183:M188"/>
    <mergeCell ref="N183:N188"/>
    <mergeCell ref="C183:C188"/>
    <mergeCell ref="D183:D188"/>
    <mergeCell ref="E183:E188"/>
    <mergeCell ref="F183:F188"/>
    <mergeCell ref="G183:G188"/>
    <mergeCell ref="H183:H188"/>
    <mergeCell ref="D189:F189"/>
    <mergeCell ref="D190:F190"/>
    <mergeCell ref="D191:F191"/>
    <mergeCell ref="I189:K189"/>
    <mergeCell ref="I190:K190"/>
    <mergeCell ref="I191:K191"/>
    <mergeCell ref="I183:I188"/>
    <mergeCell ref="J183:J188"/>
    <mergeCell ref="K183:K188"/>
    <mergeCell ref="L189:N189"/>
    <mergeCell ref="L190:N190"/>
    <mergeCell ref="L191:N191"/>
    <mergeCell ref="H193:H199"/>
    <mergeCell ref="I193:I199"/>
    <mergeCell ref="J193:J199"/>
    <mergeCell ref="K193:K199"/>
    <mergeCell ref="L193:L199"/>
    <mergeCell ref="M193:M199"/>
    <mergeCell ref="N193:N199"/>
    <mergeCell ref="N200:N205"/>
    <mergeCell ref="D206:F206"/>
    <mergeCell ref="D208:F208"/>
    <mergeCell ref="I206:K206"/>
    <mergeCell ref="I207:K207"/>
    <mergeCell ref="I208:K208"/>
    <mergeCell ref="L206:N206"/>
    <mergeCell ref="L207:N207"/>
    <mergeCell ref="L208:N208"/>
    <mergeCell ref="H200:H205"/>
    <mergeCell ref="I200:I205"/>
    <mergeCell ref="J200:J205"/>
    <mergeCell ref="K200:K205"/>
    <mergeCell ref="L200:L205"/>
    <mergeCell ref="M200:M205"/>
    <mergeCell ref="D227:F227"/>
    <mergeCell ref="N210:N216"/>
    <mergeCell ref="D217:F217"/>
    <mergeCell ref="D218:F218"/>
    <mergeCell ref="D219:F219"/>
    <mergeCell ref="I217:K217"/>
    <mergeCell ref="I218:K218"/>
    <mergeCell ref="I219:K219"/>
    <mergeCell ref="L217:N217"/>
    <mergeCell ref="L218:N218"/>
    <mergeCell ref="L219:N219"/>
    <mergeCell ref="H210:H216"/>
    <mergeCell ref="I210:I216"/>
    <mergeCell ref="J210:J216"/>
    <mergeCell ref="K210:K216"/>
    <mergeCell ref="L210:L216"/>
    <mergeCell ref="M210:M216"/>
    <mergeCell ref="I235:K235"/>
    <mergeCell ref="I236:K236"/>
    <mergeCell ref="N221:N227"/>
    <mergeCell ref="H228:H233"/>
    <mergeCell ref="I228:I233"/>
    <mergeCell ref="J228:J233"/>
    <mergeCell ref="K228:K233"/>
    <mergeCell ref="L228:L233"/>
    <mergeCell ref="M228:M233"/>
    <mergeCell ref="N228:N233"/>
    <mergeCell ref="H221:H227"/>
    <mergeCell ref="I221:I227"/>
    <mergeCell ref="J221:J227"/>
    <mergeCell ref="K221:K227"/>
    <mergeCell ref="L221:L227"/>
    <mergeCell ref="M221:M227"/>
    <mergeCell ref="L234:N234"/>
    <mergeCell ref="L235:N235"/>
    <mergeCell ref="L236:N236"/>
    <mergeCell ref="N262:N267"/>
    <mergeCell ref="H255:H261"/>
    <mergeCell ref="I255:I261"/>
    <mergeCell ref="J255:J261"/>
    <mergeCell ref="K255:K261"/>
    <mergeCell ref="L255:L261"/>
    <mergeCell ref="M255:M261"/>
    <mergeCell ref="D252:F252"/>
    <mergeCell ref="D253:F253"/>
    <mergeCell ref="I252:K252"/>
    <mergeCell ref="I253:K253"/>
    <mergeCell ref="L252:N252"/>
    <mergeCell ref="L253:N253"/>
    <mergeCell ref="N255:N261"/>
    <mergeCell ref="D1:I1"/>
    <mergeCell ref="A102:B102"/>
    <mergeCell ref="A187:B187"/>
    <mergeCell ref="H262:H267"/>
    <mergeCell ref="I262:I267"/>
    <mergeCell ref="J262:J267"/>
    <mergeCell ref="K262:K267"/>
    <mergeCell ref="L262:L267"/>
    <mergeCell ref="M262:M267"/>
    <mergeCell ref="I251:K251"/>
    <mergeCell ref="L251:N251"/>
    <mergeCell ref="H238:H244"/>
    <mergeCell ref="H245:H250"/>
    <mergeCell ref="I245:I250"/>
    <mergeCell ref="J245:J250"/>
    <mergeCell ref="K245:K250"/>
    <mergeCell ref="L245:L250"/>
    <mergeCell ref="M245:M250"/>
    <mergeCell ref="N245:N250"/>
    <mergeCell ref="D251:F251"/>
    <mergeCell ref="D234:F234"/>
    <mergeCell ref="D235:F235"/>
    <mergeCell ref="D236:F236"/>
    <mergeCell ref="I234:K23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01"/>
  <sheetViews>
    <sheetView workbookViewId="0">
      <selection activeCell="F1" sqref="F1:K1"/>
    </sheetView>
  </sheetViews>
  <sheetFormatPr defaultColWidth="9.140625" defaultRowHeight="15.75"/>
  <cols>
    <col min="1" max="16384" width="9.140625" style="100"/>
  </cols>
  <sheetData>
    <row r="1" spans="1:20">
      <c r="F1" s="277" t="s">
        <v>404</v>
      </c>
      <c r="G1" s="277"/>
      <c r="H1" s="277"/>
      <c r="I1" s="277"/>
      <c r="J1" s="277"/>
      <c r="K1" s="277"/>
    </row>
    <row r="2" spans="1:20">
      <c r="A2" s="129"/>
      <c r="B2" s="129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1"/>
      <c r="R2" s="131"/>
      <c r="S2" s="131"/>
      <c r="T2" s="131"/>
    </row>
    <row r="3" spans="1:20" ht="63">
      <c r="A3" s="383" t="s">
        <v>1</v>
      </c>
      <c r="B3" s="405" t="s">
        <v>336</v>
      </c>
      <c r="C3" s="396" t="s">
        <v>3</v>
      </c>
      <c r="D3" s="396" t="s">
        <v>4</v>
      </c>
      <c r="E3" s="396"/>
      <c r="F3" s="396"/>
      <c r="G3" s="406" t="s">
        <v>468</v>
      </c>
      <c r="H3" s="406"/>
      <c r="I3" s="406"/>
      <c r="J3" s="246" t="s">
        <v>337</v>
      </c>
      <c r="K3" s="396" t="s">
        <v>7</v>
      </c>
      <c r="L3" s="396"/>
      <c r="M3" s="396"/>
      <c r="N3" s="398" t="s">
        <v>8</v>
      </c>
      <c r="O3" s="399"/>
      <c r="P3" s="400"/>
      <c r="Q3" s="132" t="s">
        <v>202</v>
      </c>
      <c r="R3" s="132" t="s">
        <v>338</v>
      </c>
      <c r="S3" s="132" t="s">
        <v>339</v>
      </c>
      <c r="T3" s="132" t="s">
        <v>340</v>
      </c>
    </row>
    <row r="4" spans="1:20">
      <c r="A4" s="385"/>
      <c r="B4" s="405"/>
      <c r="C4" s="396"/>
      <c r="D4" s="215" t="s">
        <v>10</v>
      </c>
      <c r="E4" s="215" t="s">
        <v>11</v>
      </c>
      <c r="F4" s="215" t="s">
        <v>12</v>
      </c>
      <c r="G4" s="215" t="s">
        <v>10</v>
      </c>
      <c r="H4" s="215" t="s">
        <v>11</v>
      </c>
      <c r="I4" s="215" t="s">
        <v>12</v>
      </c>
      <c r="J4" s="134"/>
      <c r="K4" s="215" t="s">
        <v>203</v>
      </c>
      <c r="L4" s="215" t="s">
        <v>204</v>
      </c>
      <c r="M4" s="215" t="s">
        <v>205</v>
      </c>
      <c r="N4" s="133" t="s">
        <v>206</v>
      </c>
      <c r="O4" s="133" t="s">
        <v>207</v>
      </c>
      <c r="P4" s="133" t="s">
        <v>208</v>
      </c>
      <c r="Q4" s="390" t="s">
        <v>469</v>
      </c>
      <c r="R4" s="386" t="s">
        <v>341</v>
      </c>
      <c r="S4" s="386" t="s">
        <v>342</v>
      </c>
      <c r="T4" s="386" t="s">
        <v>343</v>
      </c>
    </row>
    <row r="5" spans="1:20">
      <c r="A5" s="383" t="s">
        <v>344</v>
      </c>
      <c r="B5" s="383">
        <v>160</v>
      </c>
      <c r="C5" s="133">
        <v>1</v>
      </c>
      <c r="D5" s="133">
        <v>49.8</v>
      </c>
      <c r="E5" s="133">
        <v>63.1</v>
      </c>
      <c r="F5" s="133">
        <v>51.3</v>
      </c>
      <c r="G5" s="135">
        <v>191</v>
      </c>
      <c r="H5" s="135">
        <v>197</v>
      </c>
      <c r="I5" s="135">
        <v>200</v>
      </c>
      <c r="J5" s="136"/>
      <c r="K5" s="383">
        <v>230</v>
      </c>
      <c r="L5" s="383">
        <v>231</v>
      </c>
      <c r="M5" s="383">
        <v>230</v>
      </c>
      <c r="N5" s="383">
        <v>410</v>
      </c>
      <c r="O5" s="383">
        <v>415</v>
      </c>
      <c r="P5" s="383">
        <v>410</v>
      </c>
      <c r="Q5" s="391"/>
      <c r="R5" s="386"/>
      <c r="S5" s="386"/>
      <c r="T5" s="386"/>
    </row>
    <row r="6" spans="1:20">
      <c r="A6" s="384"/>
      <c r="B6" s="384"/>
      <c r="C6" s="133">
        <v>2</v>
      </c>
      <c r="D6" s="133">
        <v>38.9</v>
      </c>
      <c r="E6" s="133">
        <v>50.9</v>
      </c>
      <c r="F6" s="133">
        <v>41.3</v>
      </c>
      <c r="G6" s="137">
        <v>233</v>
      </c>
      <c r="H6" s="137">
        <v>238</v>
      </c>
      <c r="I6" s="137">
        <v>229</v>
      </c>
      <c r="J6" s="137"/>
      <c r="K6" s="384"/>
      <c r="L6" s="384"/>
      <c r="M6" s="384"/>
      <c r="N6" s="384"/>
      <c r="O6" s="384"/>
      <c r="P6" s="384"/>
      <c r="Q6" s="391"/>
      <c r="R6" s="386"/>
      <c r="S6" s="386"/>
      <c r="T6" s="386"/>
    </row>
    <row r="7" spans="1:20">
      <c r="A7" s="384"/>
      <c r="B7" s="384"/>
      <c r="C7" s="133">
        <v>3</v>
      </c>
      <c r="D7" s="133">
        <v>67</v>
      </c>
      <c r="E7" s="133">
        <v>43.3</v>
      </c>
      <c r="F7" s="133">
        <v>53.1</v>
      </c>
      <c r="G7" s="137">
        <v>222</v>
      </c>
      <c r="H7" s="137">
        <v>237</v>
      </c>
      <c r="I7" s="137">
        <v>228</v>
      </c>
      <c r="J7" s="137"/>
      <c r="K7" s="384"/>
      <c r="L7" s="384"/>
      <c r="M7" s="384"/>
      <c r="N7" s="384"/>
      <c r="O7" s="384"/>
      <c r="P7" s="384"/>
      <c r="Q7" s="391"/>
      <c r="R7" s="386"/>
      <c r="S7" s="386"/>
      <c r="T7" s="386"/>
    </row>
    <row r="8" spans="1:20">
      <c r="A8" s="384"/>
      <c r="B8" s="384"/>
      <c r="C8" s="133" t="s">
        <v>17</v>
      </c>
      <c r="D8" s="133">
        <f>SUM(D5:D7)</f>
        <v>155.69999999999999</v>
      </c>
      <c r="E8" s="133">
        <f>SUM(E5:E7)</f>
        <v>157.30000000000001</v>
      </c>
      <c r="F8" s="133">
        <f>SUM(F5:F7)</f>
        <v>145.69999999999999</v>
      </c>
      <c r="G8" s="137"/>
      <c r="H8" s="137"/>
      <c r="I8" s="137"/>
      <c r="J8" s="137"/>
      <c r="K8" s="384"/>
      <c r="L8" s="384"/>
      <c r="M8" s="384"/>
      <c r="N8" s="384"/>
      <c r="O8" s="384"/>
      <c r="P8" s="384"/>
      <c r="Q8" s="391"/>
      <c r="R8" s="386"/>
      <c r="S8" s="386"/>
      <c r="T8" s="386"/>
    </row>
    <row r="9" spans="1:20">
      <c r="A9" s="385"/>
      <c r="B9" s="385"/>
      <c r="C9" s="133" t="s">
        <v>210</v>
      </c>
      <c r="D9" s="387">
        <v>105.51</v>
      </c>
      <c r="E9" s="388"/>
      <c r="F9" s="389"/>
      <c r="G9" s="138"/>
      <c r="H9" s="138"/>
      <c r="I9" s="138"/>
      <c r="J9" s="138"/>
      <c r="K9" s="385"/>
      <c r="L9" s="385"/>
      <c r="M9" s="385"/>
      <c r="N9" s="385"/>
      <c r="O9" s="385"/>
      <c r="P9" s="385"/>
      <c r="Q9" s="392"/>
      <c r="R9" s="386"/>
      <c r="S9" s="386"/>
      <c r="T9" s="386"/>
    </row>
    <row r="10" spans="1:20">
      <c r="A10" s="393" t="s">
        <v>345</v>
      </c>
      <c r="B10" s="383">
        <v>100</v>
      </c>
      <c r="C10" s="133">
        <v>1</v>
      </c>
      <c r="D10" s="133">
        <v>29.3</v>
      </c>
      <c r="E10" s="133">
        <v>28</v>
      </c>
      <c r="F10" s="133">
        <v>0.1</v>
      </c>
      <c r="G10" s="135">
        <v>218</v>
      </c>
      <c r="H10" s="135">
        <v>222</v>
      </c>
      <c r="I10" s="135">
        <v>224</v>
      </c>
      <c r="J10" s="135"/>
      <c r="K10" s="383">
        <v>235</v>
      </c>
      <c r="L10" s="383">
        <v>234</v>
      </c>
      <c r="M10" s="383">
        <v>234</v>
      </c>
      <c r="N10" s="383">
        <v>412</v>
      </c>
      <c r="O10" s="383">
        <v>420</v>
      </c>
      <c r="P10" s="383">
        <v>400</v>
      </c>
      <c r="Q10" s="390" t="s">
        <v>470</v>
      </c>
      <c r="R10" s="386" t="s">
        <v>341</v>
      </c>
      <c r="S10" s="386" t="s">
        <v>346</v>
      </c>
      <c r="T10" s="386" t="s">
        <v>347</v>
      </c>
    </row>
    <row r="11" spans="1:20">
      <c r="A11" s="394"/>
      <c r="B11" s="384"/>
      <c r="C11" s="133">
        <v>2</v>
      </c>
      <c r="D11" s="133">
        <v>34.799999999999997</v>
      </c>
      <c r="E11" s="133">
        <v>40.4</v>
      </c>
      <c r="F11" s="133">
        <v>0.3</v>
      </c>
      <c r="G11" s="137"/>
      <c r="H11" s="137"/>
      <c r="I11" s="137"/>
      <c r="J11" s="137"/>
      <c r="K11" s="384"/>
      <c r="L11" s="384"/>
      <c r="M11" s="384"/>
      <c r="N11" s="384"/>
      <c r="O11" s="384"/>
      <c r="P11" s="384"/>
      <c r="Q11" s="391"/>
      <c r="R11" s="386"/>
      <c r="S11" s="386"/>
      <c r="T11" s="386"/>
    </row>
    <row r="12" spans="1:20">
      <c r="A12" s="394"/>
      <c r="B12" s="384"/>
      <c r="C12" s="133">
        <v>3</v>
      </c>
      <c r="D12" s="133">
        <v>33.1</v>
      </c>
      <c r="E12" s="133">
        <v>29.7</v>
      </c>
      <c r="F12" s="133">
        <v>0.1</v>
      </c>
      <c r="G12" s="137"/>
      <c r="H12" s="137"/>
      <c r="I12" s="137"/>
      <c r="J12" s="137"/>
      <c r="K12" s="384"/>
      <c r="L12" s="384"/>
      <c r="M12" s="384"/>
      <c r="N12" s="384"/>
      <c r="O12" s="384"/>
      <c r="P12" s="384"/>
      <c r="Q12" s="391"/>
      <c r="R12" s="386"/>
      <c r="S12" s="386"/>
      <c r="T12" s="386"/>
    </row>
    <row r="13" spans="1:20">
      <c r="A13" s="394"/>
      <c r="B13" s="384"/>
      <c r="C13" s="133" t="s">
        <v>17</v>
      </c>
      <c r="D13" s="133">
        <f>SUM(D10:D12)</f>
        <v>97.199999999999989</v>
      </c>
      <c r="E13" s="133">
        <f>SUM(E10:E12)</f>
        <v>98.100000000000009</v>
      </c>
      <c r="F13" s="133">
        <f>SUM(F10:F12)</f>
        <v>0.5</v>
      </c>
      <c r="G13" s="137"/>
      <c r="H13" s="137"/>
      <c r="I13" s="137"/>
      <c r="J13" s="137"/>
      <c r="K13" s="384"/>
      <c r="L13" s="384"/>
      <c r="M13" s="384"/>
      <c r="N13" s="384"/>
      <c r="O13" s="384"/>
      <c r="P13" s="384"/>
      <c r="Q13" s="391"/>
      <c r="R13" s="386"/>
      <c r="S13" s="386"/>
      <c r="T13" s="386"/>
    </row>
    <row r="14" spans="1:20">
      <c r="A14" s="395"/>
      <c r="B14" s="385"/>
      <c r="C14" s="133" t="s">
        <v>210</v>
      </c>
      <c r="D14" s="387">
        <v>45.82</v>
      </c>
      <c r="E14" s="388"/>
      <c r="F14" s="389"/>
      <c r="G14" s="138"/>
      <c r="H14" s="138"/>
      <c r="I14" s="138"/>
      <c r="J14" s="138"/>
      <c r="K14" s="385"/>
      <c r="L14" s="385"/>
      <c r="M14" s="385"/>
      <c r="N14" s="385"/>
      <c r="O14" s="385"/>
      <c r="P14" s="385"/>
      <c r="Q14" s="392"/>
      <c r="R14" s="386"/>
      <c r="S14" s="386"/>
      <c r="T14" s="386"/>
    </row>
    <row r="15" spans="1:20">
      <c r="A15" s="383" t="s">
        <v>348</v>
      </c>
      <c r="B15" s="383">
        <v>100</v>
      </c>
      <c r="C15" s="133">
        <v>1</v>
      </c>
      <c r="D15" s="133">
        <v>29.6</v>
      </c>
      <c r="E15" s="133">
        <v>34.1</v>
      </c>
      <c r="F15" s="133">
        <v>39.299999999999997</v>
      </c>
      <c r="G15" s="135">
        <v>213</v>
      </c>
      <c r="H15" s="135">
        <v>208</v>
      </c>
      <c r="I15" s="135">
        <v>203</v>
      </c>
      <c r="J15" s="135"/>
      <c r="K15" s="383">
        <v>235</v>
      </c>
      <c r="L15" s="383">
        <v>234</v>
      </c>
      <c r="M15" s="383">
        <v>234</v>
      </c>
      <c r="N15" s="383">
        <v>412</v>
      </c>
      <c r="O15" s="383">
        <v>420</v>
      </c>
      <c r="P15" s="383">
        <v>400</v>
      </c>
      <c r="Q15" s="390" t="s">
        <v>471</v>
      </c>
      <c r="R15" s="386" t="s">
        <v>341</v>
      </c>
      <c r="S15" s="386" t="s">
        <v>342</v>
      </c>
      <c r="T15" s="386" t="s">
        <v>349</v>
      </c>
    </row>
    <row r="16" spans="1:20">
      <c r="A16" s="384"/>
      <c r="B16" s="384"/>
      <c r="C16" s="133">
        <v>2</v>
      </c>
      <c r="D16" s="133">
        <v>36.200000000000003</v>
      </c>
      <c r="E16" s="133">
        <v>33</v>
      </c>
      <c r="F16" s="133">
        <v>28.3</v>
      </c>
      <c r="G16" s="137">
        <v>206</v>
      </c>
      <c r="H16" s="137">
        <v>215</v>
      </c>
      <c r="I16" s="137">
        <v>223</v>
      </c>
      <c r="J16" s="137"/>
      <c r="K16" s="384"/>
      <c r="L16" s="384"/>
      <c r="M16" s="384"/>
      <c r="N16" s="384"/>
      <c r="O16" s="384"/>
      <c r="P16" s="384"/>
      <c r="Q16" s="391"/>
      <c r="R16" s="386"/>
      <c r="S16" s="386"/>
      <c r="T16" s="386"/>
    </row>
    <row r="17" spans="1:20">
      <c r="A17" s="384"/>
      <c r="B17" s="384"/>
      <c r="C17" s="133">
        <v>3</v>
      </c>
      <c r="D17" s="133">
        <v>28</v>
      </c>
      <c r="E17" s="133">
        <v>30.1</v>
      </c>
      <c r="F17" s="133">
        <v>25.8</v>
      </c>
      <c r="G17" s="137">
        <v>224</v>
      </c>
      <c r="H17" s="137">
        <v>219</v>
      </c>
      <c r="I17" s="137">
        <v>238</v>
      </c>
      <c r="J17" s="137"/>
      <c r="K17" s="384"/>
      <c r="L17" s="384"/>
      <c r="M17" s="384"/>
      <c r="N17" s="384"/>
      <c r="O17" s="384"/>
      <c r="P17" s="384"/>
      <c r="Q17" s="391"/>
      <c r="R17" s="386"/>
      <c r="S17" s="386"/>
      <c r="T17" s="386"/>
    </row>
    <row r="18" spans="1:20">
      <c r="A18" s="384"/>
      <c r="B18" s="384"/>
      <c r="C18" s="133">
        <v>4</v>
      </c>
      <c r="D18" s="133">
        <v>34.799999999999997</v>
      </c>
      <c r="E18" s="133">
        <v>29.3</v>
      </c>
      <c r="F18" s="133">
        <v>43</v>
      </c>
      <c r="G18" s="137">
        <v>226</v>
      </c>
      <c r="H18" s="137">
        <v>231</v>
      </c>
      <c r="I18" s="137">
        <v>220</v>
      </c>
      <c r="J18" s="137"/>
      <c r="K18" s="384"/>
      <c r="L18" s="384"/>
      <c r="M18" s="384"/>
      <c r="N18" s="384"/>
      <c r="O18" s="384"/>
      <c r="P18" s="384"/>
      <c r="Q18" s="391"/>
      <c r="R18" s="386"/>
      <c r="S18" s="386"/>
      <c r="T18" s="386"/>
    </row>
    <row r="19" spans="1:20">
      <c r="A19" s="384"/>
      <c r="B19" s="384"/>
      <c r="C19" s="133" t="s">
        <v>17</v>
      </c>
      <c r="D19" s="133">
        <f>SUM(D15:D18)</f>
        <v>128.60000000000002</v>
      </c>
      <c r="E19" s="133">
        <f>SUM(E15:E18)</f>
        <v>126.49999999999999</v>
      </c>
      <c r="F19" s="133">
        <f>SUM(F15:F18)</f>
        <v>136.39999999999998</v>
      </c>
      <c r="G19" s="137"/>
      <c r="H19" s="137"/>
      <c r="I19" s="137"/>
      <c r="J19" s="137"/>
      <c r="K19" s="384"/>
      <c r="L19" s="384"/>
      <c r="M19" s="384"/>
      <c r="N19" s="384"/>
      <c r="O19" s="384"/>
      <c r="P19" s="384"/>
      <c r="Q19" s="391"/>
      <c r="R19" s="386"/>
      <c r="S19" s="386"/>
      <c r="T19" s="386"/>
    </row>
    <row r="20" spans="1:20">
      <c r="A20" s="385"/>
      <c r="B20" s="385"/>
      <c r="C20" s="133" t="s">
        <v>210</v>
      </c>
      <c r="D20" s="387">
        <v>91.62</v>
      </c>
      <c r="E20" s="388"/>
      <c r="F20" s="389"/>
      <c r="G20" s="138"/>
      <c r="H20" s="138"/>
      <c r="I20" s="138"/>
      <c r="J20" s="138"/>
      <c r="K20" s="385"/>
      <c r="L20" s="385"/>
      <c r="M20" s="385"/>
      <c r="N20" s="385"/>
      <c r="O20" s="385"/>
      <c r="P20" s="385"/>
      <c r="Q20" s="392"/>
      <c r="R20" s="386"/>
      <c r="S20" s="386"/>
      <c r="T20" s="386"/>
    </row>
    <row r="21" spans="1:20">
      <c r="A21" s="383" t="s">
        <v>350</v>
      </c>
      <c r="B21" s="383">
        <v>400</v>
      </c>
      <c r="C21" s="133">
        <v>1</v>
      </c>
      <c r="D21" s="133">
        <v>31.8</v>
      </c>
      <c r="E21" s="133">
        <v>6.8</v>
      </c>
      <c r="F21" s="133">
        <v>14.8</v>
      </c>
      <c r="G21" s="135">
        <v>226</v>
      </c>
      <c r="H21" s="135">
        <v>229</v>
      </c>
      <c r="I21" s="135">
        <v>223</v>
      </c>
      <c r="J21" s="135"/>
      <c r="K21" s="383">
        <v>235</v>
      </c>
      <c r="L21" s="383">
        <v>234</v>
      </c>
      <c r="M21" s="383">
        <v>234</v>
      </c>
      <c r="N21" s="383">
        <v>412</v>
      </c>
      <c r="O21" s="383">
        <v>420</v>
      </c>
      <c r="P21" s="383">
        <v>400</v>
      </c>
      <c r="Q21" s="390" t="s">
        <v>472</v>
      </c>
      <c r="R21" s="386" t="s">
        <v>341</v>
      </c>
      <c r="S21" s="386" t="s">
        <v>346</v>
      </c>
      <c r="T21" s="386" t="s">
        <v>351</v>
      </c>
    </row>
    <row r="22" spans="1:20">
      <c r="A22" s="384"/>
      <c r="B22" s="384"/>
      <c r="C22" s="133">
        <v>2</v>
      </c>
      <c r="D22" s="133">
        <v>29.8</v>
      </c>
      <c r="E22" s="133">
        <v>31.9</v>
      </c>
      <c r="F22" s="133">
        <v>75.2</v>
      </c>
      <c r="G22" s="137">
        <v>228</v>
      </c>
      <c r="H22" s="137">
        <v>226</v>
      </c>
      <c r="I22" s="137">
        <v>207</v>
      </c>
      <c r="J22" s="137"/>
      <c r="K22" s="384"/>
      <c r="L22" s="384"/>
      <c r="M22" s="384"/>
      <c r="N22" s="384"/>
      <c r="O22" s="384"/>
      <c r="P22" s="384"/>
      <c r="Q22" s="391"/>
      <c r="R22" s="386"/>
      <c r="S22" s="386"/>
      <c r="T22" s="386"/>
    </row>
    <row r="23" spans="1:20">
      <c r="A23" s="384"/>
      <c r="B23" s="384"/>
      <c r="C23" s="133">
        <v>3</v>
      </c>
      <c r="D23" s="133">
        <v>53.9</v>
      </c>
      <c r="E23" s="133">
        <v>57.8</v>
      </c>
      <c r="F23" s="133">
        <v>46.8</v>
      </c>
      <c r="G23" s="137">
        <v>217</v>
      </c>
      <c r="H23" s="137">
        <v>212</v>
      </c>
      <c r="I23" s="137">
        <v>222</v>
      </c>
      <c r="J23" s="137"/>
      <c r="K23" s="384"/>
      <c r="L23" s="384"/>
      <c r="M23" s="384"/>
      <c r="N23" s="384"/>
      <c r="O23" s="384"/>
      <c r="P23" s="384"/>
      <c r="Q23" s="391"/>
      <c r="R23" s="386"/>
      <c r="S23" s="386"/>
      <c r="T23" s="386"/>
    </row>
    <row r="24" spans="1:20">
      <c r="A24" s="384"/>
      <c r="B24" s="384"/>
      <c r="C24" s="133">
        <v>4</v>
      </c>
      <c r="D24" s="133"/>
      <c r="E24" s="133"/>
      <c r="F24" s="133"/>
      <c r="G24" s="137">
        <v>221</v>
      </c>
      <c r="H24" s="137">
        <v>228</v>
      </c>
      <c r="I24" s="137">
        <v>201</v>
      </c>
      <c r="J24" s="137"/>
      <c r="K24" s="384"/>
      <c r="L24" s="384"/>
      <c r="M24" s="384"/>
      <c r="N24" s="384"/>
      <c r="O24" s="384"/>
      <c r="P24" s="384"/>
      <c r="Q24" s="391"/>
      <c r="R24" s="386"/>
      <c r="S24" s="386"/>
      <c r="T24" s="386"/>
    </row>
    <row r="25" spans="1:20">
      <c r="A25" s="384"/>
      <c r="B25" s="384"/>
      <c r="C25" s="133">
        <v>5</v>
      </c>
      <c r="D25" s="133">
        <v>52.7</v>
      </c>
      <c r="E25" s="133">
        <v>47.02</v>
      </c>
      <c r="F25" s="133">
        <v>47</v>
      </c>
      <c r="G25" s="137">
        <v>215</v>
      </c>
      <c r="H25" s="137">
        <v>217</v>
      </c>
      <c r="I25" s="137">
        <v>222</v>
      </c>
      <c r="J25" s="137"/>
      <c r="K25" s="384"/>
      <c r="L25" s="384"/>
      <c r="M25" s="384"/>
      <c r="N25" s="384"/>
      <c r="O25" s="384"/>
      <c r="P25" s="384"/>
      <c r="Q25" s="391"/>
      <c r="R25" s="386"/>
      <c r="S25" s="386"/>
      <c r="T25" s="386"/>
    </row>
    <row r="26" spans="1:20">
      <c r="A26" s="384"/>
      <c r="B26" s="384"/>
      <c r="C26" s="133">
        <v>6</v>
      </c>
      <c r="D26" s="133">
        <v>5.3</v>
      </c>
      <c r="E26" s="133">
        <v>6.6</v>
      </c>
      <c r="F26" s="133">
        <v>4</v>
      </c>
      <c r="G26" s="137">
        <v>232</v>
      </c>
      <c r="H26" s="137">
        <v>230</v>
      </c>
      <c r="I26" s="137">
        <v>233</v>
      </c>
      <c r="J26" s="137"/>
      <c r="K26" s="384"/>
      <c r="L26" s="384"/>
      <c r="M26" s="384"/>
      <c r="N26" s="384"/>
      <c r="O26" s="384"/>
      <c r="P26" s="384"/>
      <c r="Q26" s="391"/>
      <c r="R26" s="386"/>
      <c r="S26" s="386"/>
      <c r="T26" s="386"/>
    </row>
    <row r="27" spans="1:20">
      <c r="A27" s="384"/>
      <c r="B27" s="384"/>
      <c r="C27" s="133">
        <v>7</v>
      </c>
      <c r="D27" s="133">
        <v>4.8</v>
      </c>
      <c r="E27" s="133">
        <v>3</v>
      </c>
      <c r="F27" s="133">
        <v>1.6</v>
      </c>
      <c r="G27" s="137">
        <v>225</v>
      </c>
      <c r="H27" s="137">
        <v>230</v>
      </c>
      <c r="I27" s="137">
        <v>230</v>
      </c>
      <c r="J27" s="137"/>
      <c r="K27" s="384"/>
      <c r="L27" s="384"/>
      <c r="M27" s="384"/>
      <c r="N27" s="384"/>
      <c r="O27" s="384"/>
      <c r="P27" s="384"/>
      <c r="Q27" s="391"/>
      <c r="R27" s="386"/>
      <c r="S27" s="386"/>
      <c r="T27" s="386"/>
    </row>
    <row r="28" spans="1:20">
      <c r="A28" s="384"/>
      <c r="B28" s="384"/>
      <c r="C28" s="133">
        <v>8</v>
      </c>
      <c r="D28" s="133">
        <v>17.100000000000001</v>
      </c>
      <c r="E28" s="133">
        <v>28</v>
      </c>
      <c r="F28" s="133">
        <v>14</v>
      </c>
      <c r="G28" s="137">
        <v>224</v>
      </c>
      <c r="H28" s="137">
        <v>231</v>
      </c>
      <c r="I28" s="137">
        <v>233</v>
      </c>
      <c r="J28" s="137"/>
      <c r="K28" s="384"/>
      <c r="L28" s="384"/>
      <c r="M28" s="384"/>
      <c r="N28" s="384"/>
      <c r="O28" s="384"/>
      <c r="P28" s="384"/>
      <c r="Q28" s="391"/>
      <c r="R28" s="386"/>
      <c r="S28" s="386"/>
      <c r="T28" s="386"/>
    </row>
    <row r="29" spans="1:20">
      <c r="A29" s="384"/>
      <c r="B29" s="384"/>
      <c r="C29" s="133" t="s">
        <v>17</v>
      </c>
      <c r="D29" s="133">
        <f>SUM(D21:D28)</f>
        <v>195.4</v>
      </c>
      <c r="E29" s="133">
        <f>SUM(E21:E28)</f>
        <v>181.12</v>
      </c>
      <c r="F29" s="133">
        <f>SUM(F21:F28)</f>
        <v>203.4</v>
      </c>
      <c r="G29" s="137"/>
      <c r="H29" s="137"/>
      <c r="I29" s="137"/>
      <c r="J29" s="137"/>
      <c r="K29" s="384"/>
      <c r="L29" s="384"/>
      <c r="M29" s="384"/>
      <c r="N29" s="384"/>
      <c r="O29" s="384"/>
      <c r="P29" s="384"/>
      <c r="Q29" s="391"/>
      <c r="R29" s="386"/>
      <c r="S29" s="386"/>
      <c r="T29" s="386"/>
    </row>
    <row r="30" spans="1:20">
      <c r="A30" s="385"/>
      <c r="B30" s="385"/>
      <c r="C30" s="133" t="s">
        <v>210</v>
      </c>
      <c r="D30" s="387">
        <v>135.71</v>
      </c>
      <c r="E30" s="388"/>
      <c r="F30" s="389"/>
      <c r="G30" s="138"/>
      <c r="H30" s="138"/>
      <c r="I30" s="138"/>
      <c r="J30" s="138"/>
      <c r="K30" s="385"/>
      <c r="L30" s="385"/>
      <c r="M30" s="385"/>
      <c r="N30" s="385"/>
      <c r="O30" s="385"/>
      <c r="P30" s="385"/>
      <c r="Q30" s="392"/>
      <c r="R30" s="386"/>
      <c r="S30" s="386"/>
      <c r="T30" s="386"/>
    </row>
    <row r="31" spans="1:20">
      <c r="A31" s="383" t="s">
        <v>352</v>
      </c>
      <c r="B31" s="383">
        <v>63</v>
      </c>
      <c r="C31" s="133">
        <v>1</v>
      </c>
      <c r="D31" s="133">
        <v>26.9</v>
      </c>
      <c r="E31" s="133">
        <v>48.3</v>
      </c>
      <c r="F31" s="133">
        <v>43.9</v>
      </c>
      <c r="G31" s="135">
        <v>201</v>
      </c>
      <c r="H31" s="135">
        <v>198</v>
      </c>
      <c r="I31" s="135">
        <v>204</v>
      </c>
      <c r="J31" s="135"/>
      <c r="K31" s="383">
        <v>235</v>
      </c>
      <c r="L31" s="383">
        <v>234</v>
      </c>
      <c r="M31" s="383">
        <v>234</v>
      </c>
      <c r="N31" s="383">
        <v>412</v>
      </c>
      <c r="O31" s="383">
        <v>420</v>
      </c>
      <c r="P31" s="383">
        <v>400</v>
      </c>
      <c r="Q31" s="390" t="s">
        <v>473</v>
      </c>
      <c r="R31" s="386" t="s">
        <v>341</v>
      </c>
      <c r="S31" s="386" t="s">
        <v>342</v>
      </c>
      <c r="T31" s="386" t="s">
        <v>353</v>
      </c>
    </row>
    <row r="32" spans="1:20">
      <c r="A32" s="384"/>
      <c r="B32" s="384"/>
      <c r="C32" s="133">
        <v>2</v>
      </c>
      <c r="D32" s="133">
        <v>29.3</v>
      </c>
      <c r="E32" s="133">
        <v>11</v>
      </c>
      <c r="F32" s="133">
        <v>7.2</v>
      </c>
      <c r="G32" s="137">
        <v>216</v>
      </c>
      <c r="H32" s="137">
        <v>213</v>
      </c>
      <c r="I32" s="137">
        <v>210</v>
      </c>
      <c r="J32" s="137"/>
      <c r="K32" s="384"/>
      <c r="L32" s="384"/>
      <c r="M32" s="384"/>
      <c r="N32" s="384"/>
      <c r="O32" s="384"/>
      <c r="P32" s="384"/>
      <c r="Q32" s="391"/>
      <c r="R32" s="386"/>
      <c r="S32" s="386"/>
      <c r="T32" s="386"/>
    </row>
    <row r="33" spans="1:20">
      <c r="A33" s="384"/>
      <c r="B33" s="384"/>
      <c r="C33" s="133">
        <v>3</v>
      </c>
      <c r="D33" s="133">
        <v>19.3</v>
      </c>
      <c r="E33" s="133">
        <v>20.6</v>
      </c>
      <c r="F33" s="133">
        <v>36.4</v>
      </c>
      <c r="G33" s="137">
        <v>218</v>
      </c>
      <c r="H33" s="137">
        <v>216</v>
      </c>
      <c r="I33" s="137">
        <v>214</v>
      </c>
      <c r="J33" s="137"/>
      <c r="K33" s="384"/>
      <c r="L33" s="384"/>
      <c r="M33" s="384"/>
      <c r="N33" s="384"/>
      <c r="O33" s="384"/>
      <c r="P33" s="384"/>
      <c r="Q33" s="391"/>
      <c r="R33" s="386"/>
      <c r="S33" s="386"/>
      <c r="T33" s="386"/>
    </row>
    <row r="34" spans="1:20">
      <c r="A34" s="384"/>
      <c r="B34" s="384"/>
      <c r="C34" s="133" t="s">
        <v>17</v>
      </c>
      <c r="D34" s="133">
        <f>SUM(D31:D33)</f>
        <v>75.5</v>
      </c>
      <c r="E34" s="133">
        <f>SUM(E31:E33)</f>
        <v>79.900000000000006</v>
      </c>
      <c r="F34" s="133">
        <f>SUM(F31:F33)</f>
        <v>87.5</v>
      </c>
      <c r="G34" s="137"/>
      <c r="H34" s="137"/>
      <c r="I34" s="137"/>
      <c r="J34" s="137"/>
      <c r="K34" s="384"/>
      <c r="L34" s="384"/>
      <c r="M34" s="384"/>
      <c r="N34" s="384"/>
      <c r="O34" s="384"/>
      <c r="P34" s="384"/>
      <c r="Q34" s="391"/>
      <c r="R34" s="386"/>
      <c r="S34" s="386"/>
      <c r="T34" s="386"/>
    </row>
    <row r="35" spans="1:20">
      <c r="A35" s="385"/>
      <c r="B35" s="385"/>
      <c r="C35" s="133" t="s">
        <v>210</v>
      </c>
      <c r="D35" s="387">
        <v>56.84</v>
      </c>
      <c r="E35" s="388"/>
      <c r="F35" s="389"/>
      <c r="G35" s="138"/>
      <c r="H35" s="138"/>
      <c r="I35" s="138"/>
      <c r="J35" s="138"/>
      <c r="K35" s="385"/>
      <c r="L35" s="385"/>
      <c r="M35" s="385"/>
      <c r="N35" s="385"/>
      <c r="O35" s="385"/>
      <c r="P35" s="385"/>
      <c r="Q35" s="392"/>
      <c r="R35" s="386"/>
      <c r="S35" s="386"/>
      <c r="T35" s="386"/>
    </row>
    <row r="36" spans="1:20">
      <c r="A36" s="383" t="s">
        <v>354</v>
      </c>
      <c r="B36" s="383">
        <v>250</v>
      </c>
      <c r="C36" s="133">
        <v>1</v>
      </c>
      <c r="D36" s="133">
        <v>3.1</v>
      </c>
      <c r="E36" s="133">
        <v>6</v>
      </c>
      <c r="F36" s="133">
        <v>2.1</v>
      </c>
      <c r="G36" s="135">
        <v>224</v>
      </c>
      <c r="H36" s="135">
        <v>225</v>
      </c>
      <c r="I36" s="135">
        <v>226</v>
      </c>
      <c r="J36" s="135"/>
      <c r="K36" s="383">
        <v>235</v>
      </c>
      <c r="L36" s="383">
        <v>234</v>
      </c>
      <c r="M36" s="383">
        <v>234</v>
      </c>
      <c r="N36" s="383">
        <v>412</v>
      </c>
      <c r="O36" s="383">
        <v>420</v>
      </c>
      <c r="P36" s="383">
        <v>400</v>
      </c>
      <c r="Q36" s="390" t="s">
        <v>474</v>
      </c>
      <c r="R36" s="386" t="s">
        <v>341</v>
      </c>
      <c r="S36" s="386" t="s">
        <v>342</v>
      </c>
      <c r="T36" s="386" t="s">
        <v>355</v>
      </c>
    </row>
    <row r="37" spans="1:20">
      <c r="A37" s="384"/>
      <c r="B37" s="384"/>
      <c r="C37" s="133">
        <v>2</v>
      </c>
      <c r="D37" s="133">
        <v>1.3</v>
      </c>
      <c r="E37" s="133">
        <v>0.8</v>
      </c>
      <c r="F37" s="133">
        <v>0.4</v>
      </c>
      <c r="G37" s="137">
        <v>226</v>
      </c>
      <c r="H37" s="137">
        <v>225</v>
      </c>
      <c r="I37" s="137">
        <v>225</v>
      </c>
      <c r="J37" s="137"/>
      <c r="K37" s="384"/>
      <c r="L37" s="384"/>
      <c r="M37" s="384"/>
      <c r="N37" s="384"/>
      <c r="O37" s="384"/>
      <c r="P37" s="384"/>
      <c r="Q37" s="391"/>
      <c r="R37" s="386"/>
      <c r="S37" s="386"/>
      <c r="T37" s="386"/>
    </row>
    <row r="38" spans="1:20">
      <c r="A38" s="384"/>
      <c r="B38" s="384"/>
      <c r="C38" s="133">
        <v>3</v>
      </c>
      <c r="D38" s="133">
        <v>0.1</v>
      </c>
      <c r="E38" s="133">
        <v>0.8</v>
      </c>
      <c r="F38" s="133">
        <v>1</v>
      </c>
      <c r="G38" s="137"/>
      <c r="H38" s="137"/>
      <c r="I38" s="137"/>
      <c r="J38" s="137"/>
      <c r="K38" s="384"/>
      <c r="L38" s="384"/>
      <c r="M38" s="384"/>
      <c r="N38" s="384"/>
      <c r="O38" s="384"/>
      <c r="P38" s="384"/>
      <c r="Q38" s="391"/>
      <c r="R38" s="386"/>
      <c r="S38" s="386"/>
      <c r="T38" s="386"/>
    </row>
    <row r="39" spans="1:20">
      <c r="A39" s="384"/>
      <c r="B39" s="384"/>
      <c r="C39" s="133" t="s">
        <v>17</v>
      </c>
      <c r="D39" s="133">
        <f>SUM(D36:D38)</f>
        <v>4.5</v>
      </c>
      <c r="E39" s="133">
        <f>SUM(E36:E38)</f>
        <v>7.6</v>
      </c>
      <c r="F39" s="133">
        <f>SUM(F36:F38)</f>
        <v>3.5</v>
      </c>
      <c r="G39" s="137"/>
      <c r="H39" s="137"/>
      <c r="I39" s="137"/>
      <c r="J39" s="137"/>
      <c r="K39" s="384"/>
      <c r="L39" s="384"/>
      <c r="M39" s="384"/>
      <c r="N39" s="384"/>
      <c r="O39" s="384"/>
      <c r="P39" s="384"/>
      <c r="Q39" s="391"/>
      <c r="R39" s="386"/>
      <c r="S39" s="386"/>
      <c r="T39" s="386"/>
    </row>
    <row r="40" spans="1:20">
      <c r="A40" s="385"/>
      <c r="B40" s="385"/>
      <c r="C40" s="133" t="s">
        <v>210</v>
      </c>
      <c r="D40" s="387">
        <f>AVERAGE(K36,L36,M36)*SUM(D39+E39+F39)/1000</f>
        <v>3.6555999999999997</v>
      </c>
      <c r="E40" s="388"/>
      <c r="F40" s="389"/>
      <c r="G40" s="138"/>
      <c r="H40" s="138"/>
      <c r="I40" s="138"/>
      <c r="J40" s="138"/>
      <c r="K40" s="385"/>
      <c r="L40" s="385"/>
      <c r="M40" s="385"/>
      <c r="N40" s="385"/>
      <c r="O40" s="385"/>
      <c r="P40" s="385"/>
      <c r="Q40" s="392"/>
      <c r="R40" s="386"/>
      <c r="S40" s="386"/>
      <c r="T40" s="386"/>
    </row>
    <row r="41" spans="1:20">
      <c r="A41" s="383" t="s">
        <v>356</v>
      </c>
      <c r="B41" s="383">
        <v>400</v>
      </c>
      <c r="C41" s="133">
        <v>1</v>
      </c>
      <c r="D41" s="133">
        <v>29.1</v>
      </c>
      <c r="E41" s="133">
        <v>34.799999999999997</v>
      </c>
      <c r="F41" s="133">
        <v>43.9</v>
      </c>
      <c r="G41" s="135">
        <v>212</v>
      </c>
      <c r="H41" s="135">
        <v>203</v>
      </c>
      <c r="I41" s="135">
        <v>200</v>
      </c>
      <c r="J41" s="135"/>
      <c r="K41" s="383">
        <v>235</v>
      </c>
      <c r="L41" s="383">
        <v>234</v>
      </c>
      <c r="M41" s="383">
        <v>234</v>
      </c>
      <c r="N41" s="383">
        <v>412</v>
      </c>
      <c r="O41" s="383">
        <v>420</v>
      </c>
      <c r="P41" s="383">
        <v>400</v>
      </c>
      <c r="Q41" s="390" t="s">
        <v>475</v>
      </c>
      <c r="R41" s="386" t="s">
        <v>341</v>
      </c>
      <c r="S41" s="386" t="s">
        <v>342</v>
      </c>
      <c r="T41" s="386" t="s">
        <v>357</v>
      </c>
    </row>
    <row r="42" spans="1:20">
      <c r="A42" s="384"/>
      <c r="B42" s="384"/>
      <c r="C42" s="133">
        <v>2</v>
      </c>
      <c r="D42" s="133">
        <v>14.8</v>
      </c>
      <c r="E42" s="133">
        <v>15</v>
      </c>
      <c r="F42" s="133">
        <v>19.899999999999999</v>
      </c>
      <c r="G42" s="137">
        <v>222</v>
      </c>
      <c r="H42" s="137">
        <v>218</v>
      </c>
      <c r="I42" s="137">
        <v>214</v>
      </c>
      <c r="J42" s="137"/>
      <c r="K42" s="384"/>
      <c r="L42" s="384"/>
      <c r="M42" s="384"/>
      <c r="N42" s="384"/>
      <c r="O42" s="384"/>
      <c r="P42" s="384"/>
      <c r="Q42" s="391"/>
      <c r="R42" s="386"/>
      <c r="S42" s="386"/>
      <c r="T42" s="386"/>
    </row>
    <row r="43" spans="1:20">
      <c r="A43" s="384"/>
      <c r="B43" s="384"/>
      <c r="C43" s="133">
        <v>3</v>
      </c>
      <c r="D43" s="133">
        <v>1.8</v>
      </c>
      <c r="E43" s="133">
        <v>13.3</v>
      </c>
      <c r="F43" s="133">
        <v>6.9</v>
      </c>
      <c r="G43" s="137">
        <v>227</v>
      </c>
      <c r="H43" s="137">
        <v>224</v>
      </c>
      <c r="I43" s="137">
        <v>225</v>
      </c>
      <c r="J43" s="137"/>
      <c r="K43" s="384"/>
      <c r="L43" s="384"/>
      <c r="M43" s="384"/>
      <c r="N43" s="384"/>
      <c r="O43" s="384"/>
      <c r="P43" s="384"/>
      <c r="Q43" s="391"/>
      <c r="R43" s="386"/>
      <c r="S43" s="386"/>
      <c r="T43" s="386"/>
    </row>
    <row r="44" spans="1:20">
      <c r="A44" s="384"/>
      <c r="B44" s="384"/>
      <c r="C44" s="133">
        <v>4</v>
      </c>
      <c r="D44" s="133">
        <v>21.9</v>
      </c>
      <c r="E44" s="133">
        <v>19.3</v>
      </c>
      <c r="F44" s="133">
        <v>20.100000000000001</v>
      </c>
      <c r="G44" s="137">
        <v>212</v>
      </c>
      <c r="H44" s="137">
        <v>223</v>
      </c>
      <c r="I44" s="137">
        <v>220</v>
      </c>
      <c r="J44" s="137"/>
      <c r="K44" s="384"/>
      <c r="L44" s="384"/>
      <c r="M44" s="384"/>
      <c r="N44" s="384"/>
      <c r="O44" s="384"/>
      <c r="P44" s="384"/>
      <c r="Q44" s="391"/>
      <c r="R44" s="386"/>
      <c r="S44" s="386"/>
      <c r="T44" s="386"/>
    </row>
    <row r="45" spans="1:20">
      <c r="A45" s="384"/>
      <c r="B45" s="384"/>
      <c r="C45" s="133">
        <v>5</v>
      </c>
      <c r="D45" s="133">
        <v>33.799999999999997</v>
      </c>
      <c r="E45" s="133">
        <v>29.3</v>
      </c>
      <c r="F45" s="133">
        <v>41.4</v>
      </c>
      <c r="G45" s="137">
        <v>206</v>
      </c>
      <c r="H45" s="137">
        <v>213</v>
      </c>
      <c r="I45" s="137">
        <v>206</v>
      </c>
      <c r="J45" s="137"/>
      <c r="K45" s="384"/>
      <c r="L45" s="384"/>
      <c r="M45" s="384"/>
      <c r="N45" s="384"/>
      <c r="O45" s="384"/>
      <c r="P45" s="384"/>
      <c r="Q45" s="391"/>
      <c r="R45" s="386"/>
      <c r="S45" s="386"/>
      <c r="T45" s="386"/>
    </row>
    <row r="46" spans="1:20">
      <c r="A46" s="384"/>
      <c r="B46" s="384"/>
      <c r="C46" s="133" t="s">
        <v>17</v>
      </c>
      <c r="D46" s="133">
        <f>SUM(D41:D45)</f>
        <v>101.39999999999999</v>
      </c>
      <c r="E46" s="133">
        <f>SUM(E41:E45)</f>
        <v>111.69999999999999</v>
      </c>
      <c r="F46" s="133">
        <f>SUM(F41:F45)</f>
        <v>132.20000000000002</v>
      </c>
      <c r="G46" s="137"/>
      <c r="H46" s="137"/>
      <c r="I46" s="137"/>
      <c r="J46" s="137"/>
      <c r="K46" s="384"/>
      <c r="L46" s="384"/>
      <c r="M46" s="384"/>
      <c r="N46" s="384"/>
      <c r="O46" s="384"/>
      <c r="P46" s="384"/>
      <c r="Q46" s="391"/>
      <c r="R46" s="386"/>
      <c r="S46" s="386"/>
      <c r="T46" s="386"/>
    </row>
    <row r="47" spans="1:20">
      <c r="A47" s="385"/>
      <c r="B47" s="385"/>
      <c r="C47" s="133" t="s">
        <v>210</v>
      </c>
      <c r="D47" s="387">
        <f>AVERAGE(K41,L41,M41)*SUM(D46+E46+F46)/1000</f>
        <v>80.915299999999988</v>
      </c>
      <c r="E47" s="388"/>
      <c r="F47" s="389"/>
      <c r="G47" s="138"/>
      <c r="H47" s="138"/>
      <c r="I47" s="138"/>
      <c r="J47" s="138"/>
      <c r="K47" s="385"/>
      <c r="L47" s="385"/>
      <c r="M47" s="385"/>
      <c r="N47" s="385"/>
      <c r="O47" s="385"/>
      <c r="P47" s="385"/>
      <c r="Q47" s="392"/>
      <c r="R47" s="386"/>
      <c r="S47" s="386"/>
      <c r="T47" s="386"/>
    </row>
    <row r="48" spans="1:20">
      <c r="A48" s="402" t="s">
        <v>358</v>
      </c>
      <c r="B48" s="402">
        <v>400</v>
      </c>
      <c r="C48" s="133">
        <v>1</v>
      </c>
      <c r="D48" s="133">
        <v>121.1</v>
      </c>
      <c r="E48" s="133">
        <v>118.1</v>
      </c>
      <c r="F48" s="133">
        <v>118.8</v>
      </c>
      <c r="G48" s="135"/>
      <c r="H48" s="135"/>
      <c r="I48" s="135"/>
      <c r="J48" s="135"/>
      <c r="K48" s="383">
        <v>235</v>
      </c>
      <c r="L48" s="383">
        <v>234</v>
      </c>
      <c r="M48" s="383">
        <v>234</v>
      </c>
      <c r="N48" s="383">
        <v>412</v>
      </c>
      <c r="O48" s="383">
        <v>420</v>
      </c>
      <c r="P48" s="383">
        <v>400</v>
      </c>
      <c r="Q48" s="390" t="s">
        <v>476</v>
      </c>
      <c r="R48" s="386" t="s">
        <v>341</v>
      </c>
      <c r="S48" s="386" t="s">
        <v>342</v>
      </c>
      <c r="T48" s="386" t="s">
        <v>359</v>
      </c>
    </row>
    <row r="49" spans="1:20">
      <c r="A49" s="403"/>
      <c r="B49" s="403"/>
      <c r="C49" s="133">
        <v>2</v>
      </c>
      <c r="D49" s="133">
        <v>7.7</v>
      </c>
      <c r="E49" s="133">
        <v>1.8</v>
      </c>
      <c r="F49" s="133">
        <v>7.9</v>
      </c>
      <c r="G49" s="137"/>
      <c r="H49" s="137"/>
      <c r="I49" s="137"/>
      <c r="J49" s="137"/>
      <c r="K49" s="384"/>
      <c r="L49" s="384"/>
      <c r="M49" s="384"/>
      <c r="N49" s="384"/>
      <c r="O49" s="384"/>
      <c r="P49" s="384"/>
      <c r="Q49" s="391"/>
      <c r="R49" s="386"/>
      <c r="S49" s="386"/>
      <c r="T49" s="386"/>
    </row>
    <row r="50" spans="1:20">
      <c r="A50" s="403"/>
      <c r="B50" s="403"/>
      <c r="C50" s="133">
        <v>3</v>
      </c>
      <c r="D50" s="133">
        <v>98.6</v>
      </c>
      <c r="E50" s="133">
        <v>105.3</v>
      </c>
      <c r="F50" s="133">
        <v>102.8</v>
      </c>
      <c r="G50" s="137"/>
      <c r="H50" s="137"/>
      <c r="I50" s="137"/>
      <c r="J50" s="137"/>
      <c r="K50" s="384"/>
      <c r="L50" s="384"/>
      <c r="M50" s="384"/>
      <c r="N50" s="384"/>
      <c r="O50" s="384"/>
      <c r="P50" s="384"/>
      <c r="Q50" s="391"/>
      <c r="R50" s="386"/>
      <c r="S50" s="386"/>
      <c r="T50" s="386"/>
    </row>
    <row r="51" spans="1:20">
      <c r="A51" s="403"/>
      <c r="B51" s="403"/>
      <c r="C51" s="133" t="s">
        <v>17</v>
      </c>
      <c r="D51" s="133">
        <f>SUM(D48:D50)</f>
        <v>227.39999999999998</v>
      </c>
      <c r="E51" s="133">
        <f>SUM(E48:E50)</f>
        <v>225.2</v>
      </c>
      <c r="F51" s="133">
        <f>SUM(F48:F50)</f>
        <v>229.5</v>
      </c>
      <c r="G51" s="137"/>
      <c r="H51" s="137"/>
      <c r="I51" s="137"/>
      <c r="J51" s="137"/>
      <c r="K51" s="384"/>
      <c r="L51" s="384"/>
      <c r="M51" s="384"/>
      <c r="N51" s="384"/>
      <c r="O51" s="384"/>
      <c r="P51" s="384"/>
      <c r="Q51" s="391"/>
      <c r="R51" s="386"/>
      <c r="S51" s="386"/>
      <c r="T51" s="386"/>
    </row>
    <row r="52" spans="1:20">
      <c r="A52" s="404"/>
      <c r="B52" s="404"/>
      <c r="C52" s="133" t="s">
        <v>210</v>
      </c>
      <c r="D52" s="387">
        <v>159.62</v>
      </c>
      <c r="E52" s="388"/>
      <c r="F52" s="389"/>
      <c r="G52" s="138"/>
      <c r="H52" s="138"/>
      <c r="I52" s="138"/>
      <c r="J52" s="138"/>
      <c r="K52" s="385"/>
      <c r="L52" s="385"/>
      <c r="M52" s="385"/>
      <c r="N52" s="385"/>
      <c r="O52" s="385"/>
      <c r="P52" s="385"/>
      <c r="Q52" s="392"/>
      <c r="R52" s="386"/>
      <c r="S52" s="386"/>
      <c r="T52" s="386"/>
    </row>
    <row r="53" spans="1:20">
      <c r="A53" s="383" t="s">
        <v>360</v>
      </c>
      <c r="B53" s="383">
        <v>250</v>
      </c>
      <c r="C53" s="133">
        <v>1</v>
      </c>
      <c r="D53" s="133">
        <v>25.1</v>
      </c>
      <c r="E53" s="133">
        <v>26.2</v>
      </c>
      <c r="F53" s="133">
        <v>27.3</v>
      </c>
      <c r="G53" s="135">
        <v>220</v>
      </c>
      <c r="H53" s="135">
        <v>220</v>
      </c>
      <c r="I53" s="135">
        <v>208</v>
      </c>
      <c r="J53" s="135"/>
      <c r="K53" s="383">
        <v>235</v>
      </c>
      <c r="L53" s="383">
        <v>234</v>
      </c>
      <c r="M53" s="383">
        <v>234</v>
      </c>
      <c r="N53" s="383">
        <v>412</v>
      </c>
      <c r="O53" s="383">
        <v>420</v>
      </c>
      <c r="P53" s="383">
        <v>400</v>
      </c>
      <c r="Q53" s="390" t="s">
        <v>477</v>
      </c>
      <c r="R53" s="386" t="s">
        <v>341</v>
      </c>
      <c r="S53" s="386" t="s">
        <v>342</v>
      </c>
      <c r="T53" s="386" t="s">
        <v>353</v>
      </c>
    </row>
    <row r="54" spans="1:20">
      <c r="A54" s="384"/>
      <c r="B54" s="384"/>
      <c r="C54" s="133">
        <v>2</v>
      </c>
      <c r="D54" s="133">
        <v>10.199999999999999</v>
      </c>
      <c r="E54" s="133">
        <v>11.3</v>
      </c>
      <c r="F54" s="133">
        <v>22.8</v>
      </c>
      <c r="G54" s="137">
        <v>220</v>
      </c>
      <c r="H54" s="137">
        <v>216</v>
      </c>
      <c r="I54" s="137">
        <v>209</v>
      </c>
      <c r="J54" s="137"/>
      <c r="K54" s="384"/>
      <c r="L54" s="384"/>
      <c r="M54" s="384"/>
      <c r="N54" s="384"/>
      <c r="O54" s="384"/>
      <c r="P54" s="384"/>
      <c r="Q54" s="391"/>
      <c r="R54" s="386"/>
      <c r="S54" s="386"/>
      <c r="T54" s="386"/>
    </row>
    <row r="55" spans="1:20">
      <c r="A55" s="384"/>
      <c r="B55" s="384"/>
      <c r="C55" s="133">
        <v>3</v>
      </c>
      <c r="D55" s="133">
        <v>15.1</v>
      </c>
      <c r="E55" s="133">
        <v>18.2</v>
      </c>
      <c r="F55" s="133">
        <v>14.1</v>
      </c>
      <c r="G55" s="137">
        <v>221</v>
      </c>
      <c r="H55" s="137">
        <v>207</v>
      </c>
      <c r="I55" s="137">
        <v>236</v>
      </c>
      <c r="J55" s="137"/>
      <c r="K55" s="384"/>
      <c r="L55" s="384"/>
      <c r="M55" s="384"/>
      <c r="N55" s="384"/>
      <c r="O55" s="384"/>
      <c r="P55" s="384"/>
      <c r="Q55" s="391"/>
      <c r="R55" s="386"/>
      <c r="S55" s="386"/>
      <c r="T55" s="386"/>
    </row>
    <row r="56" spans="1:20">
      <c r="A56" s="384"/>
      <c r="B56" s="384"/>
      <c r="C56" s="133">
        <v>4</v>
      </c>
      <c r="D56" s="133">
        <v>10.1</v>
      </c>
      <c r="E56" s="133">
        <v>8.1999999999999993</v>
      </c>
      <c r="F56" s="133">
        <v>12.3</v>
      </c>
      <c r="G56" s="137"/>
      <c r="H56" s="137"/>
      <c r="I56" s="137"/>
      <c r="J56" s="137"/>
      <c r="K56" s="384"/>
      <c r="L56" s="384"/>
      <c r="M56" s="384"/>
      <c r="N56" s="384"/>
      <c r="O56" s="384"/>
      <c r="P56" s="384"/>
      <c r="Q56" s="391"/>
      <c r="R56" s="386"/>
      <c r="S56" s="386"/>
      <c r="T56" s="386"/>
    </row>
    <row r="57" spans="1:20">
      <c r="A57" s="384"/>
      <c r="B57" s="384"/>
      <c r="C57" s="133">
        <v>5</v>
      </c>
      <c r="D57" s="133">
        <v>17.100000000000001</v>
      </c>
      <c r="E57" s="133">
        <v>20.100000000000001</v>
      </c>
      <c r="F57" s="133">
        <v>14.3</v>
      </c>
      <c r="G57" s="137"/>
      <c r="H57" s="137"/>
      <c r="I57" s="137"/>
      <c r="J57" s="137"/>
      <c r="K57" s="384"/>
      <c r="L57" s="384"/>
      <c r="M57" s="384"/>
      <c r="N57" s="384"/>
      <c r="O57" s="384"/>
      <c r="P57" s="384"/>
      <c r="Q57" s="391"/>
      <c r="R57" s="386"/>
      <c r="S57" s="386"/>
      <c r="T57" s="386"/>
    </row>
    <row r="58" spans="1:20">
      <c r="A58" s="384"/>
      <c r="B58" s="384"/>
      <c r="C58" s="133" t="s">
        <v>17</v>
      </c>
      <c r="D58" s="133">
        <f>SUM(D53:D57)</f>
        <v>77.599999999999994</v>
      </c>
      <c r="E58" s="133">
        <f>SUM(E53:E57)</f>
        <v>84</v>
      </c>
      <c r="F58" s="133">
        <f>SUM(F53:F57)</f>
        <v>90.8</v>
      </c>
      <c r="G58" s="137"/>
      <c r="H58" s="137"/>
      <c r="I58" s="137"/>
      <c r="J58" s="137"/>
      <c r="K58" s="384"/>
      <c r="L58" s="384"/>
      <c r="M58" s="384"/>
      <c r="N58" s="384"/>
      <c r="O58" s="384"/>
      <c r="P58" s="384"/>
      <c r="Q58" s="391"/>
      <c r="R58" s="386"/>
      <c r="S58" s="386"/>
      <c r="T58" s="386"/>
    </row>
    <row r="59" spans="1:20">
      <c r="A59" s="385"/>
      <c r="B59" s="385"/>
      <c r="C59" s="133" t="s">
        <v>210</v>
      </c>
      <c r="D59" s="387">
        <v>59.07</v>
      </c>
      <c r="E59" s="388"/>
      <c r="F59" s="389"/>
      <c r="G59" s="138"/>
      <c r="H59" s="138"/>
      <c r="I59" s="138"/>
      <c r="J59" s="138"/>
      <c r="K59" s="385"/>
      <c r="L59" s="385"/>
      <c r="M59" s="385"/>
      <c r="N59" s="385"/>
      <c r="O59" s="385"/>
      <c r="P59" s="385"/>
      <c r="Q59" s="392"/>
      <c r="R59" s="386"/>
      <c r="S59" s="386"/>
      <c r="T59" s="386"/>
    </row>
    <row r="60" spans="1:20">
      <c r="A60" s="383" t="s">
        <v>361</v>
      </c>
      <c r="B60" s="383">
        <v>1260</v>
      </c>
      <c r="C60" s="133">
        <v>1</v>
      </c>
      <c r="D60" s="133">
        <v>31.5</v>
      </c>
      <c r="E60" s="133">
        <v>12.5</v>
      </c>
      <c r="F60" s="133">
        <v>20.3</v>
      </c>
      <c r="G60" s="135">
        <v>198</v>
      </c>
      <c r="H60" s="135">
        <v>211</v>
      </c>
      <c r="I60" s="135">
        <v>200</v>
      </c>
      <c r="J60" s="135"/>
      <c r="K60" s="383">
        <v>235</v>
      </c>
      <c r="L60" s="383">
        <v>234</v>
      </c>
      <c r="M60" s="383">
        <v>234</v>
      </c>
      <c r="N60" s="383">
        <v>412</v>
      </c>
      <c r="O60" s="383">
        <v>420</v>
      </c>
      <c r="P60" s="383">
        <v>400</v>
      </c>
      <c r="Q60" s="390" t="s">
        <v>478</v>
      </c>
      <c r="R60" s="386" t="s">
        <v>341</v>
      </c>
      <c r="S60" s="386" t="s">
        <v>342</v>
      </c>
      <c r="T60" s="386" t="s">
        <v>362</v>
      </c>
    </row>
    <row r="61" spans="1:20">
      <c r="A61" s="384"/>
      <c r="B61" s="384"/>
      <c r="C61" s="133">
        <v>2</v>
      </c>
      <c r="D61" s="133">
        <v>22</v>
      </c>
      <c r="E61" s="133">
        <v>9.8000000000000007</v>
      </c>
      <c r="F61" s="133">
        <v>31.5</v>
      </c>
      <c r="G61" s="137">
        <v>223</v>
      </c>
      <c r="H61" s="137">
        <v>232</v>
      </c>
      <c r="I61" s="137">
        <v>210</v>
      </c>
      <c r="J61" s="137"/>
      <c r="K61" s="384"/>
      <c r="L61" s="384"/>
      <c r="M61" s="384"/>
      <c r="N61" s="384"/>
      <c r="O61" s="384"/>
      <c r="P61" s="384"/>
      <c r="Q61" s="391"/>
      <c r="R61" s="386"/>
      <c r="S61" s="386"/>
      <c r="T61" s="386"/>
    </row>
    <row r="62" spans="1:20">
      <c r="A62" s="384"/>
      <c r="B62" s="384"/>
      <c r="C62" s="133">
        <v>3</v>
      </c>
      <c r="D62" s="133">
        <v>11.3</v>
      </c>
      <c r="E62" s="133">
        <v>10.5</v>
      </c>
      <c r="F62" s="133">
        <v>16.3</v>
      </c>
      <c r="G62" s="137">
        <v>223</v>
      </c>
      <c r="H62" s="137">
        <v>230</v>
      </c>
      <c r="I62" s="137">
        <v>220</v>
      </c>
      <c r="J62" s="137"/>
      <c r="K62" s="384"/>
      <c r="L62" s="384"/>
      <c r="M62" s="384"/>
      <c r="N62" s="384"/>
      <c r="O62" s="384"/>
      <c r="P62" s="384"/>
      <c r="Q62" s="391"/>
      <c r="R62" s="386"/>
      <c r="S62" s="386"/>
      <c r="T62" s="386"/>
    </row>
    <row r="63" spans="1:20">
      <c r="A63" s="384"/>
      <c r="B63" s="384"/>
      <c r="C63" s="133">
        <v>4</v>
      </c>
      <c r="D63" s="133">
        <v>45.7</v>
      </c>
      <c r="E63" s="133">
        <v>16</v>
      </c>
      <c r="F63" s="133">
        <v>24.3</v>
      </c>
      <c r="G63" s="137">
        <v>219</v>
      </c>
      <c r="H63" s="137">
        <v>231</v>
      </c>
      <c r="I63" s="137">
        <v>230</v>
      </c>
      <c r="J63" s="137"/>
      <c r="K63" s="384"/>
      <c r="L63" s="384"/>
      <c r="M63" s="384"/>
      <c r="N63" s="384"/>
      <c r="O63" s="384"/>
      <c r="P63" s="384"/>
      <c r="Q63" s="391"/>
      <c r="R63" s="386"/>
      <c r="S63" s="386"/>
      <c r="T63" s="386"/>
    </row>
    <row r="64" spans="1:20">
      <c r="A64" s="384"/>
      <c r="B64" s="384"/>
      <c r="C64" s="133">
        <v>5</v>
      </c>
      <c r="D64" s="133">
        <v>21.9</v>
      </c>
      <c r="E64" s="133">
        <v>29</v>
      </c>
      <c r="F64" s="133">
        <v>23.3</v>
      </c>
      <c r="G64" s="137">
        <v>229</v>
      </c>
      <c r="H64" s="137">
        <v>230</v>
      </c>
      <c r="I64" s="137">
        <v>222</v>
      </c>
      <c r="J64" s="137"/>
      <c r="K64" s="384"/>
      <c r="L64" s="384"/>
      <c r="M64" s="384"/>
      <c r="N64" s="384"/>
      <c r="O64" s="384"/>
      <c r="P64" s="384"/>
      <c r="Q64" s="391"/>
      <c r="R64" s="386"/>
      <c r="S64" s="386"/>
      <c r="T64" s="386"/>
    </row>
    <row r="65" spans="1:20">
      <c r="A65" s="384"/>
      <c r="B65" s="384"/>
      <c r="C65" s="133">
        <v>6</v>
      </c>
      <c r="D65" s="133">
        <v>6.2</v>
      </c>
      <c r="E65" s="133">
        <v>10.3</v>
      </c>
      <c r="F65" s="133">
        <v>4.8</v>
      </c>
      <c r="G65" s="137">
        <v>227</v>
      </c>
      <c r="H65" s="137">
        <v>222</v>
      </c>
      <c r="I65" s="137">
        <v>230</v>
      </c>
      <c r="J65" s="137"/>
      <c r="K65" s="384"/>
      <c r="L65" s="384"/>
      <c r="M65" s="384"/>
      <c r="N65" s="384"/>
      <c r="O65" s="384"/>
      <c r="P65" s="384"/>
      <c r="Q65" s="391"/>
      <c r="R65" s="386"/>
      <c r="S65" s="386"/>
      <c r="T65" s="386"/>
    </row>
    <row r="66" spans="1:20">
      <c r="A66" s="384"/>
      <c r="B66" s="384"/>
      <c r="C66" s="133">
        <v>7</v>
      </c>
      <c r="D66" s="133">
        <v>0.9</v>
      </c>
      <c r="E66" s="133">
        <v>0.08</v>
      </c>
      <c r="F66" s="133">
        <v>2.4</v>
      </c>
      <c r="G66" s="137">
        <v>231</v>
      </c>
      <c r="H66" s="137">
        <v>234</v>
      </c>
      <c r="I66" s="137">
        <v>229</v>
      </c>
      <c r="J66" s="137"/>
      <c r="K66" s="384"/>
      <c r="L66" s="384"/>
      <c r="M66" s="384"/>
      <c r="N66" s="384"/>
      <c r="O66" s="384"/>
      <c r="P66" s="384"/>
      <c r="Q66" s="391"/>
      <c r="R66" s="386"/>
      <c r="S66" s="386"/>
      <c r="T66" s="386"/>
    </row>
    <row r="67" spans="1:20">
      <c r="A67" s="384"/>
      <c r="B67" s="384"/>
      <c r="C67" s="133">
        <v>8</v>
      </c>
      <c r="D67" s="133">
        <v>28</v>
      </c>
      <c r="E67" s="133">
        <v>32</v>
      </c>
      <c r="F67" s="133">
        <v>37</v>
      </c>
      <c r="G67" s="137">
        <v>228</v>
      </c>
      <c r="H67" s="137">
        <v>224</v>
      </c>
      <c r="I67" s="137">
        <v>224</v>
      </c>
      <c r="J67" s="137"/>
      <c r="K67" s="384"/>
      <c r="L67" s="384"/>
      <c r="M67" s="384"/>
      <c r="N67" s="384"/>
      <c r="O67" s="384"/>
      <c r="P67" s="384"/>
      <c r="Q67" s="391"/>
      <c r="R67" s="386"/>
      <c r="S67" s="386"/>
      <c r="T67" s="386"/>
    </row>
    <row r="68" spans="1:20">
      <c r="A68" s="384"/>
      <c r="B68" s="384"/>
      <c r="C68" s="133">
        <v>9</v>
      </c>
      <c r="D68" s="133">
        <v>16.100000000000001</v>
      </c>
      <c r="E68" s="133">
        <v>25</v>
      </c>
      <c r="F68" s="133">
        <v>29.8</v>
      </c>
      <c r="G68" s="137">
        <v>230</v>
      </c>
      <c r="H68" s="137">
        <v>226</v>
      </c>
      <c r="I68" s="137">
        <v>209</v>
      </c>
      <c r="J68" s="137"/>
      <c r="K68" s="384"/>
      <c r="L68" s="384"/>
      <c r="M68" s="384"/>
      <c r="N68" s="384"/>
      <c r="O68" s="384"/>
      <c r="P68" s="384"/>
      <c r="Q68" s="391"/>
      <c r="R68" s="386"/>
      <c r="S68" s="386"/>
      <c r="T68" s="386"/>
    </row>
    <row r="69" spans="1:20">
      <c r="A69" s="384"/>
      <c r="B69" s="384"/>
      <c r="C69" s="133">
        <v>10</v>
      </c>
      <c r="D69" s="133">
        <v>0.05</v>
      </c>
      <c r="E69" s="133">
        <v>0.04</v>
      </c>
      <c r="F69" s="133">
        <v>1.2</v>
      </c>
      <c r="G69" s="137">
        <v>235</v>
      </c>
      <c r="H69" s="137">
        <v>236</v>
      </c>
      <c r="I69" s="137">
        <v>224</v>
      </c>
      <c r="J69" s="137"/>
      <c r="K69" s="384"/>
      <c r="L69" s="384"/>
      <c r="M69" s="384"/>
      <c r="N69" s="384"/>
      <c r="O69" s="384"/>
      <c r="P69" s="384"/>
      <c r="Q69" s="391"/>
      <c r="R69" s="386"/>
      <c r="S69" s="386"/>
      <c r="T69" s="386"/>
    </row>
    <row r="70" spans="1:20">
      <c r="A70" s="384"/>
      <c r="B70" s="384"/>
      <c r="C70" s="133" t="s">
        <v>17</v>
      </c>
      <c r="D70" s="133">
        <f>SUM(D60:D69)</f>
        <v>183.65</v>
      </c>
      <c r="E70" s="133">
        <f>SUM(E60:E69)</f>
        <v>145.22</v>
      </c>
      <c r="F70" s="133">
        <f>SUM(F60:F69)</f>
        <v>190.89999999999998</v>
      </c>
      <c r="G70" s="137"/>
      <c r="H70" s="137"/>
      <c r="I70" s="137"/>
      <c r="J70" s="137"/>
      <c r="K70" s="384"/>
      <c r="L70" s="384"/>
      <c r="M70" s="384"/>
      <c r="N70" s="384"/>
      <c r="O70" s="384"/>
      <c r="P70" s="384"/>
      <c r="Q70" s="391"/>
      <c r="R70" s="386"/>
      <c r="S70" s="386"/>
      <c r="T70" s="386"/>
    </row>
    <row r="71" spans="1:20">
      <c r="A71" s="385"/>
      <c r="B71" s="385"/>
      <c r="C71" s="133" t="s">
        <v>210</v>
      </c>
      <c r="D71" s="387">
        <v>121.63</v>
      </c>
      <c r="E71" s="388"/>
      <c r="F71" s="389"/>
      <c r="G71" s="138"/>
      <c r="H71" s="138"/>
      <c r="I71" s="138"/>
      <c r="J71" s="138"/>
      <c r="K71" s="385"/>
      <c r="L71" s="385"/>
      <c r="M71" s="385"/>
      <c r="N71" s="385"/>
      <c r="O71" s="385"/>
      <c r="P71" s="385"/>
      <c r="Q71" s="392"/>
      <c r="R71" s="386"/>
      <c r="S71" s="386"/>
      <c r="T71" s="386"/>
    </row>
    <row r="72" spans="1:20">
      <c r="A72" s="393" t="s">
        <v>363</v>
      </c>
      <c r="B72" s="393">
        <v>400</v>
      </c>
      <c r="C72" s="133">
        <v>1</v>
      </c>
      <c r="D72" s="133">
        <v>36.1</v>
      </c>
      <c r="E72" s="133">
        <v>48.3</v>
      </c>
      <c r="F72" s="133">
        <v>43.1</v>
      </c>
      <c r="G72" s="135">
        <v>224</v>
      </c>
      <c r="H72" s="135">
        <v>243</v>
      </c>
      <c r="I72" s="135">
        <v>234</v>
      </c>
      <c r="J72" s="135"/>
      <c r="K72" s="383">
        <v>235</v>
      </c>
      <c r="L72" s="383">
        <v>234</v>
      </c>
      <c r="M72" s="383">
        <v>234</v>
      </c>
      <c r="N72" s="383">
        <v>412</v>
      </c>
      <c r="O72" s="383">
        <v>420</v>
      </c>
      <c r="P72" s="383">
        <v>400</v>
      </c>
      <c r="Q72" s="390" t="s">
        <v>479</v>
      </c>
      <c r="R72" s="386" t="s">
        <v>341</v>
      </c>
      <c r="S72" s="386" t="s">
        <v>342</v>
      </c>
      <c r="T72" s="386" t="s">
        <v>364</v>
      </c>
    </row>
    <row r="73" spans="1:20">
      <c r="A73" s="394"/>
      <c r="B73" s="394"/>
      <c r="C73" s="133">
        <v>2</v>
      </c>
      <c r="D73" s="133">
        <v>41.3</v>
      </c>
      <c r="E73" s="133">
        <v>63.4</v>
      </c>
      <c r="F73" s="133">
        <v>56.5</v>
      </c>
      <c r="G73" s="137">
        <v>233</v>
      </c>
      <c r="H73" s="137">
        <v>213</v>
      </c>
      <c r="I73" s="137">
        <v>226</v>
      </c>
      <c r="J73" s="137"/>
      <c r="K73" s="384"/>
      <c r="L73" s="384"/>
      <c r="M73" s="384"/>
      <c r="N73" s="384"/>
      <c r="O73" s="384"/>
      <c r="P73" s="384"/>
      <c r="Q73" s="391"/>
      <c r="R73" s="386"/>
      <c r="S73" s="386"/>
      <c r="T73" s="386"/>
    </row>
    <row r="74" spans="1:20">
      <c r="A74" s="394"/>
      <c r="B74" s="394"/>
      <c r="C74" s="133">
        <v>3</v>
      </c>
      <c r="D74" s="133">
        <v>54.1</v>
      </c>
      <c r="E74" s="133">
        <v>60.8</v>
      </c>
      <c r="F74" s="133">
        <v>48.3</v>
      </c>
      <c r="G74" s="137">
        <v>231</v>
      </c>
      <c r="H74" s="137">
        <v>217</v>
      </c>
      <c r="I74" s="137">
        <v>235</v>
      </c>
      <c r="J74" s="137"/>
      <c r="K74" s="384"/>
      <c r="L74" s="384"/>
      <c r="M74" s="384"/>
      <c r="N74" s="384"/>
      <c r="O74" s="384"/>
      <c r="P74" s="384"/>
      <c r="Q74" s="391"/>
      <c r="R74" s="386"/>
      <c r="S74" s="386"/>
      <c r="T74" s="386"/>
    </row>
    <row r="75" spans="1:20">
      <c r="A75" s="394"/>
      <c r="B75" s="394"/>
      <c r="C75" s="133">
        <v>4</v>
      </c>
      <c r="D75" s="133">
        <v>38.1</v>
      </c>
      <c r="E75" s="133">
        <v>56.3</v>
      </c>
      <c r="F75" s="133">
        <v>43.8</v>
      </c>
      <c r="G75" s="137">
        <v>239</v>
      </c>
      <c r="H75" s="137">
        <v>224</v>
      </c>
      <c r="I75" s="137">
        <v>235</v>
      </c>
      <c r="J75" s="137"/>
      <c r="K75" s="384"/>
      <c r="L75" s="384"/>
      <c r="M75" s="384"/>
      <c r="N75" s="384"/>
      <c r="O75" s="384"/>
      <c r="P75" s="384"/>
      <c r="Q75" s="391"/>
      <c r="R75" s="386"/>
      <c r="S75" s="386"/>
      <c r="T75" s="386"/>
    </row>
    <row r="76" spans="1:20">
      <c r="A76" s="394"/>
      <c r="B76" s="394"/>
      <c r="C76" s="133" t="s">
        <v>17</v>
      </c>
      <c r="D76" s="133">
        <f>SUM(D72:D75)</f>
        <v>169.6</v>
      </c>
      <c r="E76" s="133">
        <f>SUM(E72:E75)</f>
        <v>228.8</v>
      </c>
      <c r="F76" s="133">
        <f>SUM(F72:F75)</f>
        <v>191.7</v>
      </c>
      <c r="G76" s="137"/>
      <c r="H76" s="137"/>
      <c r="I76" s="137"/>
      <c r="J76" s="137"/>
      <c r="K76" s="384"/>
      <c r="L76" s="384"/>
      <c r="M76" s="384"/>
      <c r="N76" s="384"/>
      <c r="O76" s="384"/>
      <c r="P76" s="384"/>
      <c r="Q76" s="391"/>
      <c r="R76" s="386"/>
      <c r="S76" s="386"/>
      <c r="T76" s="386"/>
    </row>
    <row r="77" spans="1:20">
      <c r="A77" s="395"/>
      <c r="B77" s="395"/>
      <c r="C77" s="133" t="s">
        <v>210</v>
      </c>
      <c r="D77" s="387">
        <v>138.09</v>
      </c>
      <c r="E77" s="388"/>
      <c r="F77" s="389"/>
      <c r="G77" s="138"/>
      <c r="H77" s="138"/>
      <c r="I77" s="138"/>
      <c r="J77" s="138"/>
      <c r="K77" s="385"/>
      <c r="L77" s="385"/>
      <c r="M77" s="385"/>
      <c r="N77" s="385"/>
      <c r="O77" s="385"/>
      <c r="P77" s="385"/>
      <c r="Q77" s="392"/>
      <c r="R77" s="386"/>
      <c r="S77" s="386"/>
      <c r="T77" s="386"/>
    </row>
    <row r="78" spans="1:20">
      <c r="A78" s="383" t="s">
        <v>365</v>
      </c>
      <c r="B78" s="383">
        <v>250</v>
      </c>
      <c r="C78" s="133">
        <v>1</v>
      </c>
      <c r="D78" s="133">
        <v>31.8</v>
      </c>
      <c r="E78" s="133">
        <v>40.1</v>
      </c>
      <c r="F78" s="133">
        <v>28.3</v>
      </c>
      <c r="G78" s="135">
        <v>232</v>
      </c>
      <c r="H78" s="135">
        <v>216</v>
      </c>
      <c r="I78" s="135">
        <v>233</v>
      </c>
      <c r="J78" s="135"/>
      <c r="K78" s="383">
        <v>235</v>
      </c>
      <c r="L78" s="383">
        <v>234</v>
      </c>
      <c r="M78" s="383">
        <v>234</v>
      </c>
      <c r="N78" s="383">
        <v>412</v>
      </c>
      <c r="O78" s="383">
        <v>420</v>
      </c>
      <c r="P78" s="383">
        <v>400</v>
      </c>
      <c r="Q78" s="390" t="s">
        <v>480</v>
      </c>
      <c r="R78" s="386" t="s">
        <v>341</v>
      </c>
      <c r="S78" s="386" t="s">
        <v>342</v>
      </c>
      <c r="T78" s="386" t="s">
        <v>366</v>
      </c>
    </row>
    <row r="79" spans="1:20">
      <c r="A79" s="384"/>
      <c r="B79" s="384"/>
      <c r="C79" s="133">
        <v>2</v>
      </c>
      <c r="D79" s="133">
        <v>29.3</v>
      </c>
      <c r="E79" s="133">
        <v>36.799999999999997</v>
      </c>
      <c r="F79" s="133">
        <v>32.1</v>
      </c>
      <c r="G79" s="137">
        <v>235</v>
      </c>
      <c r="H79" s="137">
        <v>232</v>
      </c>
      <c r="I79" s="137">
        <v>233</v>
      </c>
      <c r="J79" s="137"/>
      <c r="K79" s="384"/>
      <c r="L79" s="384"/>
      <c r="M79" s="384"/>
      <c r="N79" s="384"/>
      <c r="O79" s="384"/>
      <c r="P79" s="384"/>
      <c r="Q79" s="397"/>
      <c r="R79" s="386"/>
      <c r="S79" s="386"/>
      <c r="T79" s="386"/>
    </row>
    <row r="80" spans="1:20">
      <c r="A80" s="384"/>
      <c r="B80" s="384"/>
      <c r="C80" s="133" t="s">
        <v>17</v>
      </c>
      <c r="D80" s="133">
        <f>SUM(D78:D79)</f>
        <v>61.1</v>
      </c>
      <c r="E80" s="133">
        <f>SUM(E78:E79)</f>
        <v>76.900000000000006</v>
      </c>
      <c r="F80" s="133">
        <f>SUM(F78:F79)</f>
        <v>60.400000000000006</v>
      </c>
      <c r="G80" s="137"/>
      <c r="H80" s="137"/>
      <c r="I80" s="137"/>
      <c r="J80" s="137"/>
      <c r="K80" s="384"/>
      <c r="L80" s="384"/>
      <c r="M80" s="384"/>
      <c r="N80" s="384"/>
      <c r="O80" s="384"/>
      <c r="P80" s="384"/>
      <c r="Q80" s="391"/>
      <c r="R80" s="386"/>
      <c r="S80" s="386"/>
      <c r="T80" s="386"/>
    </row>
    <row r="81" spans="1:20">
      <c r="A81" s="385"/>
      <c r="B81" s="385"/>
      <c r="C81" s="133" t="s">
        <v>210</v>
      </c>
      <c r="D81" s="387">
        <v>46.43</v>
      </c>
      <c r="E81" s="388"/>
      <c r="F81" s="389"/>
      <c r="G81" s="138"/>
      <c r="H81" s="138"/>
      <c r="I81" s="138"/>
      <c r="J81" s="138"/>
      <c r="K81" s="385"/>
      <c r="L81" s="385"/>
      <c r="M81" s="385"/>
      <c r="N81" s="385"/>
      <c r="O81" s="385"/>
      <c r="P81" s="385"/>
      <c r="Q81" s="392"/>
      <c r="R81" s="386"/>
      <c r="S81" s="386"/>
      <c r="T81" s="386"/>
    </row>
    <row r="82" spans="1:20">
      <c r="A82" s="383" t="s">
        <v>367</v>
      </c>
      <c r="B82" s="383">
        <v>250</v>
      </c>
      <c r="C82" s="133">
        <v>1</v>
      </c>
      <c r="D82" s="133">
        <v>8.1</v>
      </c>
      <c r="E82" s="133">
        <v>9.6999999999999993</v>
      </c>
      <c r="F82" s="133">
        <v>11.9</v>
      </c>
      <c r="G82" s="139">
        <v>227</v>
      </c>
      <c r="H82" s="139">
        <v>235</v>
      </c>
      <c r="I82" s="139"/>
      <c r="J82" s="135"/>
      <c r="K82" s="383">
        <v>235</v>
      </c>
      <c r="L82" s="383">
        <v>234</v>
      </c>
      <c r="M82" s="383">
        <v>234</v>
      </c>
      <c r="N82" s="383">
        <v>412</v>
      </c>
      <c r="O82" s="383">
        <v>420</v>
      </c>
      <c r="P82" s="383">
        <v>400</v>
      </c>
      <c r="Q82" s="390" t="s">
        <v>481</v>
      </c>
      <c r="R82" s="386" t="s">
        <v>341</v>
      </c>
      <c r="S82" s="386" t="s">
        <v>342</v>
      </c>
      <c r="T82" s="386"/>
    </row>
    <row r="83" spans="1:20">
      <c r="A83" s="384"/>
      <c r="B83" s="384"/>
      <c r="C83" s="133">
        <v>2</v>
      </c>
      <c r="D83" s="133">
        <v>0.9</v>
      </c>
      <c r="E83" s="133">
        <v>1.1000000000000001</v>
      </c>
      <c r="F83" s="133">
        <v>0.8</v>
      </c>
      <c r="G83" s="139">
        <v>223</v>
      </c>
      <c r="H83" s="139">
        <v>232</v>
      </c>
      <c r="I83" s="139">
        <v>224</v>
      </c>
      <c r="J83" s="137"/>
      <c r="K83" s="384"/>
      <c r="L83" s="384"/>
      <c r="M83" s="384"/>
      <c r="N83" s="384"/>
      <c r="O83" s="384"/>
      <c r="P83" s="384"/>
      <c r="Q83" s="391"/>
      <c r="R83" s="386"/>
      <c r="S83" s="386"/>
      <c r="T83" s="386"/>
    </row>
    <row r="84" spans="1:20">
      <c r="A84" s="384"/>
      <c r="B84" s="384"/>
      <c r="C84" s="133">
        <v>3</v>
      </c>
      <c r="D84" s="133">
        <v>0</v>
      </c>
      <c r="E84" s="133">
        <v>0.2</v>
      </c>
      <c r="F84" s="133">
        <v>0.4</v>
      </c>
      <c r="G84" s="139">
        <v>225</v>
      </c>
      <c r="H84" s="139"/>
      <c r="I84" s="139">
        <v>232</v>
      </c>
      <c r="J84" s="137"/>
      <c r="K84" s="384"/>
      <c r="L84" s="384"/>
      <c r="M84" s="384"/>
      <c r="N84" s="384"/>
      <c r="O84" s="384"/>
      <c r="P84" s="384"/>
      <c r="Q84" s="391"/>
      <c r="R84" s="386"/>
      <c r="S84" s="386"/>
      <c r="T84" s="386"/>
    </row>
    <row r="85" spans="1:20">
      <c r="A85" s="384"/>
      <c r="B85" s="384"/>
      <c r="C85" s="133" t="s">
        <v>17</v>
      </c>
      <c r="D85" s="133">
        <f>SUM(D81:D84)</f>
        <v>55.43</v>
      </c>
      <c r="E85" s="133">
        <f>SUM(E81:E84)</f>
        <v>10.999999999999998</v>
      </c>
      <c r="F85" s="133">
        <f>SUM(F81:F84)</f>
        <v>13.100000000000001</v>
      </c>
      <c r="G85" s="139">
        <v>232</v>
      </c>
      <c r="H85" s="139">
        <v>224</v>
      </c>
      <c r="I85" s="139">
        <v>222</v>
      </c>
      <c r="J85" s="137"/>
      <c r="K85" s="384"/>
      <c r="L85" s="384"/>
      <c r="M85" s="384"/>
      <c r="N85" s="384"/>
      <c r="O85" s="384"/>
      <c r="P85" s="384"/>
      <c r="Q85" s="391"/>
      <c r="R85" s="386"/>
      <c r="S85" s="386"/>
      <c r="T85" s="386"/>
    </row>
    <row r="86" spans="1:20">
      <c r="A86" s="385"/>
      <c r="B86" s="385"/>
      <c r="C86" s="133" t="s">
        <v>210</v>
      </c>
      <c r="D86" s="387">
        <v>18.61</v>
      </c>
      <c r="E86" s="388"/>
      <c r="F86" s="389"/>
      <c r="G86" s="138"/>
      <c r="H86" s="138"/>
      <c r="I86" s="138"/>
      <c r="J86" s="138"/>
      <c r="K86" s="385"/>
      <c r="L86" s="385"/>
      <c r="M86" s="385"/>
      <c r="N86" s="385"/>
      <c r="O86" s="385"/>
      <c r="P86" s="385"/>
      <c r="Q86" s="392"/>
      <c r="R86" s="386"/>
      <c r="S86" s="386"/>
      <c r="T86" s="386"/>
    </row>
    <row r="87" spans="1:20">
      <c r="A87" s="383" t="s">
        <v>368</v>
      </c>
      <c r="B87" s="383">
        <v>160</v>
      </c>
      <c r="C87" s="133">
        <v>1</v>
      </c>
      <c r="D87" s="133">
        <v>34.799999999999997</v>
      </c>
      <c r="E87" s="133">
        <v>56.4</v>
      </c>
      <c r="F87" s="133">
        <v>41.3</v>
      </c>
      <c r="G87" s="135">
        <v>230</v>
      </c>
      <c r="H87" s="135">
        <v>236</v>
      </c>
      <c r="I87" s="135">
        <v>215</v>
      </c>
      <c r="J87" s="135"/>
      <c r="K87" s="383">
        <v>235</v>
      </c>
      <c r="L87" s="383">
        <v>234</v>
      </c>
      <c r="M87" s="383">
        <v>234</v>
      </c>
      <c r="N87" s="383">
        <v>412</v>
      </c>
      <c r="O87" s="383">
        <v>420</v>
      </c>
      <c r="P87" s="383">
        <v>400</v>
      </c>
      <c r="Q87" s="390" t="s">
        <v>483</v>
      </c>
      <c r="R87" s="386" t="s">
        <v>341</v>
      </c>
      <c r="S87" s="386" t="s">
        <v>342</v>
      </c>
      <c r="T87" s="386" t="s">
        <v>364</v>
      </c>
    </row>
    <row r="88" spans="1:20">
      <c r="A88" s="384"/>
      <c r="B88" s="384"/>
      <c r="C88" s="133">
        <v>2</v>
      </c>
      <c r="D88" s="133">
        <v>6.3</v>
      </c>
      <c r="E88" s="133">
        <v>10.4</v>
      </c>
      <c r="F88" s="133">
        <v>9.5</v>
      </c>
      <c r="G88" s="137">
        <v>226</v>
      </c>
      <c r="H88" s="137">
        <v>232</v>
      </c>
      <c r="I88" s="137">
        <v>229</v>
      </c>
      <c r="J88" s="137"/>
      <c r="K88" s="384"/>
      <c r="L88" s="384"/>
      <c r="M88" s="384"/>
      <c r="N88" s="384"/>
      <c r="O88" s="384"/>
      <c r="P88" s="384"/>
      <c r="Q88" s="391"/>
      <c r="R88" s="386"/>
      <c r="S88" s="386"/>
      <c r="T88" s="386"/>
    </row>
    <row r="89" spans="1:20">
      <c r="A89" s="384"/>
      <c r="B89" s="384"/>
      <c r="C89" s="133">
        <v>3</v>
      </c>
      <c r="D89" s="133">
        <v>11.5</v>
      </c>
      <c r="E89" s="133">
        <v>12.6</v>
      </c>
      <c r="F89" s="133">
        <v>9.9</v>
      </c>
      <c r="G89" s="137"/>
      <c r="H89" s="137"/>
      <c r="I89" s="137"/>
      <c r="J89" s="137"/>
      <c r="K89" s="384"/>
      <c r="L89" s="384"/>
      <c r="M89" s="384"/>
      <c r="N89" s="384"/>
      <c r="O89" s="384"/>
      <c r="P89" s="384"/>
      <c r="Q89" s="391"/>
      <c r="R89" s="386"/>
      <c r="S89" s="386"/>
      <c r="T89" s="386"/>
    </row>
    <row r="90" spans="1:20">
      <c r="A90" s="384"/>
      <c r="B90" s="384"/>
      <c r="C90" s="133">
        <v>4</v>
      </c>
      <c r="D90" s="133">
        <v>6.5</v>
      </c>
      <c r="E90" s="133">
        <v>11.6</v>
      </c>
      <c r="F90" s="133">
        <v>4.0999999999999996</v>
      </c>
      <c r="G90" s="137"/>
      <c r="H90" s="137"/>
      <c r="I90" s="137"/>
      <c r="J90" s="137"/>
      <c r="K90" s="384"/>
      <c r="L90" s="384"/>
      <c r="M90" s="384"/>
      <c r="N90" s="384"/>
      <c r="O90" s="384"/>
      <c r="P90" s="384"/>
      <c r="Q90" s="391"/>
      <c r="R90" s="386"/>
      <c r="S90" s="386"/>
      <c r="T90" s="386"/>
    </row>
    <row r="91" spans="1:20">
      <c r="A91" s="384"/>
      <c r="B91" s="384"/>
      <c r="C91" s="133" t="s">
        <v>17</v>
      </c>
      <c r="D91" s="133">
        <f>SUM(D87:D90)</f>
        <v>59.099999999999994</v>
      </c>
      <c r="E91" s="133">
        <f>SUM(E87:E90)</f>
        <v>90.999999999999986</v>
      </c>
      <c r="F91" s="133">
        <f>SUM(F87:F90)</f>
        <v>64.8</v>
      </c>
      <c r="G91" s="137"/>
      <c r="H91" s="137"/>
      <c r="I91" s="137"/>
      <c r="J91" s="137"/>
      <c r="K91" s="384"/>
      <c r="L91" s="384"/>
      <c r="M91" s="384"/>
      <c r="N91" s="384"/>
      <c r="O91" s="384"/>
      <c r="P91" s="384"/>
      <c r="Q91" s="391"/>
      <c r="R91" s="386"/>
      <c r="S91" s="386"/>
      <c r="T91" s="386"/>
    </row>
    <row r="92" spans="1:20">
      <c r="A92" s="385"/>
      <c r="B92" s="385"/>
      <c r="C92" s="133" t="s">
        <v>210</v>
      </c>
      <c r="D92" s="387">
        <v>50.29</v>
      </c>
      <c r="E92" s="388"/>
      <c r="F92" s="389"/>
      <c r="G92" s="138"/>
      <c r="H92" s="138"/>
      <c r="I92" s="138"/>
      <c r="J92" s="138"/>
      <c r="K92" s="385"/>
      <c r="L92" s="385"/>
      <c r="M92" s="385"/>
      <c r="N92" s="385"/>
      <c r="O92" s="385"/>
      <c r="P92" s="385"/>
      <c r="Q92" s="392"/>
      <c r="R92" s="386"/>
      <c r="S92" s="386"/>
      <c r="T92" s="386"/>
    </row>
    <row r="93" spans="1:20">
      <c r="A93" s="383" t="s">
        <v>369</v>
      </c>
      <c r="B93" s="383">
        <v>63</v>
      </c>
      <c r="C93" s="133">
        <v>1</v>
      </c>
      <c r="D93" s="133">
        <v>3.1</v>
      </c>
      <c r="E93" s="133">
        <v>2.2999999999999998</v>
      </c>
      <c r="F93" s="133">
        <v>6</v>
      </c>
      <c r="G93" s="135">
        <v>231</v>
      </c>
      <c r="H93" s="135">
        <v>231</v>
      </c>
      <c r="I93" s="135">
        <v>229</v>
      </c>
      <c r="J93" s="135"/>
      <c r="K93" s="383">
        <v>235</v>
      </c>
      <c r="L93" s="383">
        <v>234</v>
      </c>
      <c r="M93" s="383">
        <v>234</v>
      </c>
      <c r="N93" s="383">
        <v>412</v>
      </c>
      <c r="O93" s="383">
        <v>420</v>
      </c>
      <c r="P93" s="383">
        <v>400</v>
      </c>
      <c r="Q93" s="390" t="s">
        <v>484</v>
      </c>
      <c r="R93" s="386" t="s">
        <v>341</v>
      </c>
      <c r="S93" s="386" t="s">
        <v>342</v>
      </c>
      <c r="T93" s="386"/>
    </row>
    <row r="94" spans="1:20">
      <c r="A94" s="384"/>
      <c r="B94" s="384"/>
      <c r="C94" s="133">
        <v>2</v>
      </c>
      <c r="D94" s="133">
        <v>13.2</v>
      </c>
      <c r="E94" s="133">
        <v>14</v>
      </c>
      <c r="F94" s="133">
        <v>8.1</v>
      </c>
      <c r="G94" s="137">
        <v>229</v>
      </c>
      <c r="H94" s="137">
        <v>227</v>
      </c>
      <c r="I94" s="137">
        <v>231</v>
      </c>
      <c r="J94" s="137"/>
      <c r="K94" s="384"/>
      <c r="L94" s="384"/>
      <c r="M94" s="384"/>
      <c r="N94" s="384"/>
      <c r="O94" s="384"/>
      <c r="P94" s="384"/>
      <c r="Q94" s="397"/>
      <c r="R94" s="386"/>
      <c r="S94" s="386"/>
      <c r="T94" s="386"/>
    </row>
    <row r="95" spans="1:20">
      <c r="A95" s="384"/>
      <c r="B95" s="384"/>
      <c r="C95" s="133" t="s">
        <v>17</v>
      </c>
      <c r="D95" s="133">
        <f>SUM(D93:D94)</f>
        <v>16.3</v>
      </c>
      <c r="E95" s="133">
        <f>SUM(E93:E94)</f>
        <v>16.3</v>
      </c>
      <c r="F95" s="133">
        <f>SUM(F93:F94)</f>
        <v>14.1</v>
      </c>
      <c r="G95" s="137"/>
      <c r="H95" s="137"/>
      <c r="I95" s="137"/>
      <c r="J95" s="137"/>
      <c r="K95" s="384"/>
      <c r="L95" s="384"/>
      <c r="M95" s="384"/>
      <c r="N95" s="384"/>
      <c r="O95" s="384"/>
      <c r="P95" s="384"/>
      <c r="Q95" s="391"/>
      <c r="R95" s="386"/>
      <c r="S95" s="386"/>
      <c r="T95" s="386"/>
    </row>
    <row r="96" spans="1:20">
      <c r="A96" s="385"/>
      <c r="B96" s="385"/>
      <c r="C96" s="133" t="s">
        <v>210</v>
      </c>
      <c r="D96" s="387">
        <v>10.94</v>
      </c>
      <c r="E96" s="388"/>
      <c r="F96" s="389"/>
      <c r="G96" s="138"/>
      <c r="H96" s="138"/>
      <c r="I96" s="138"/>
      <c r="J96" s="138"/>
      <c r="K96" s="385"/>
      <c r="L96" s="385"/>
      <c r="M96" s="385"/>
      <c r="N96" s="385"/>
      <c r="O96" s="385"/>
      <c r="P96" s="385"/>
      <c r="Q96" s="392"/>
      <c r="R96" s="386"/>
      <c r="S96" s="386"/>
      <c r="T96" s="386"/>
    </row>
    <row r="97" spans="1:20">
      <c r="A97" s="383" t="s">
        <v>370</v>
      </c>
      <c r="B97" s="383">
        <v>160</v>
      </c>
      <c r="C97" s="133">
        <v>1</v>
      </c>
      <c r="D97" s="133"/>
      <c r="E97" s="133"/>
      <c r="F97" s="133"/>
      <c r="G97" s="135"/>
      <c r="H97" s="135"/>
      <c r="I97" s="135"/>
      <c r="J97" s="135"/>
      <c r="K97" s="383">
        <v>235</v>
      </c>
      <c r="L97" s="383">
        <v>234</v>
      </c>
      <c r="M97" s="383">
        <v>234</v>
      </c>
      <c r="N97" s="383">
        <v>412</v>
      </c>
      <c r="O97" s="383">
        <v>420</v>
      </c>
      <c r="P97" s="383">
        <v>400</v>
      </c>
      <c r="Q97" s="390" t="s">
        <v>485</v>
      </c>
      <c r="R97" s="386" t="s">
        <v>341</v>
      </c>
      <c r="S97" s="386" t="s">
        <v>342</v>
      </c>
      <c r="T97" s="386"/>
    </row>
    <row r="98" spans="1:20">
      <c r="A98" s="384"/>
      <c r="B98" s="384"/>
      <c r="C98" s="133">
        <v>2</v>
      </c>
      <c r="D98" s="133"/>
      <c r="E98" s="133"/>
      <c r="F98" s="133"/>
      <c r="G98" s="137"/>
      <c r="H98" s="137"/>
      <c r="I98" s="137"/>
      <c r="J98" s="137"/>
      <c r="K98" s="384"/>
      <c r="L98" s="384"/>
      <c r="M98" s="384"/>
      <c r="N98" s="384"/>
      <c r="O98" s="384"/>
      <c r="P98" s="384"/>
      <c r="Q98" s="391"/>
      <c r="R98" s="386"/>
      <c r="S98" s="386"/>
      <c r="T98" s="386"/>
    </row>
    <row r="99" spans="1:20">
      <c r="A99" s="384"/>
      <c r="B99" s="384"/>
      <c r="C99" s="133" t="s">
        <v>17</v>
      </c>
      <c r="D99" s="133"/>
      <c r="E99" s="133"/>
      <c r="F99" s="133"/>
      <c r="G99" s="137"/>
      <c r="H99" s="137"/>
      <c r="I99" s="137"/>
      <c r="J99" s="137"/>
      <c r="K99" s="384"/>
      <c r="L99" s="384"/>
      <c r="M99" s="384"/>
      <c r="N99" s="384"/>
      <c r="O99" s="384"/>
      <c r="P99" s="384"/>
      <c r="Q99" s="391"/>
      <c r="R99" s="386"/>
      <c r="S99" s="386"/>
      <c r="T99" s="386"/>
    </row>
    <row r="100" spans="1:20">
      <c r="A100" s="385"/>
      <c r="B100" s="385"/>
      <c r="C100" s="133" t="s">
        <v>210</v>
      </c>
      <c r="D100" s="398"/>
      <c r="E100" s="399"/>
      <c r="F100" s="400"/>
      <c r="G100" s="138"/>
      <c r="H100" s="138"/>
      <c r="I100" s="138"/>
      <c r="J100" s="138"/>
      <c r="K100" s="385"/>
      <c r="L100" s="385"/>
      <c r="M100" s="385"/>
      <c r="N100" s="385"/>
      <c r="O100" s="385"/>
      <c r="P100" s="385"/>
      <c r="Q100" s="392"/>
      <c r="R100" s="386"/>
      <c r="S100" s="386"/>
      <c r="T100" s="386"/>
    </row>
    <row r="101" spans="1:20">
      <c r="A101" s="383" t="s">
        <v>371</v>
      </c>
      <c r="B101" s="383">
        <v>250</v>
      </c>
      <c r="C101" s="133">
        <v>1</v>
      </c>
      <c r="D101" s="133">
        <v>10</v>
      </c>
      <c r="E101" s="133">
        <v>20.3</v>
      </c>
      <c r="F101" s="133">
        <v>17.3</v>
      </c>
      <c r="G101" s="135">
        <v>232</v>
      </c>
      <c r="H101" s="135">
        <v>227</v>
      </c>
      <c r="I101" s="135">
        <v>229</v>
      </c>
      <c r="J101" s="135"/>
      <c r="K101" s="383">
        <v>235</v>
      </c>
      <c r="L101" s="383">
        <v>234</v>
      </c>
      <c r="M101" s="383">
        <v>234</v>
      </c>
      <c r="N101" s="383">
        <v>412</v>
      </c>
      <c r="O101" s="383">
        <v>420</v>
      </c>
      <c r="P101" s="383">
        <v>400</v>
      </c>
      <c r="Q101" s="390" t="s">
        <v>486</v>
      </c>
      <c r="R101" s="386" t="s">
        <v>341</v>
      </c>
      <c r="S101" s="386" t="s">
        <v>342</v>
      </c>
      <c r="T101" s="386" t="s">
        <v>362</v>
      </c>
    </row>
    <row r="102" spans="1:20">
      <c r="A102" s="384"/>
      <c r="B102" s="384"/>
      <c r="C102" s="133">
        <v>2</v>
      </c>
      <c r="D102" s="133"/>
      <c r="E102" s="133"/>
      <c r="F102" s="133">
        <v>21.5</v>
      </c>
      <c r="G102" s="137"/>
      <c r="H102" s="137"/>
      <c r="I102" s="137">
        <v>228</v>
      </c>
      <c r="J102" s="137"/>
      <c r="K102" s="384"/>
      <c r="L102" s="384"/>
      <c r="M102" s="384"/>
      <c r="N102" s="384"/>
      <c r="O102" s="384"/>
      <c r="P102" s="384"/>
      <c r="Q102" s="391"/>
      <c r="R102" s="386"/>
      <c r="S102" s="386"/>
      <c r="T102" s="386"/>
    </row>
    <row r="103" spans="1:20">
      <c r="A103" s="384"/>
      <c r="B103" s="384"/>
      <c r="C103" s="133">
        <v>3</v>
      </c>
      <c r="D103" s="133">
        <v>4.5</v>
      </c>
      <c r="E103" s="133">
        <v>5.0999999999999996</v>
      </c>
      <c r="F103" s="133">
        <v>5.2</v>
      </c>
      <c r="G103" s="137">
        <v>227</v>
      </c>
      <c r="H103" s="137">
        <v>225</v>
      </c>
      <c r="I103" s="137">
        <v>223</v>
      </c>
      <c r="J103" s="137"/>
      <c r="K103" s="384"/>
      <c r="L103" s="384"/>
      <c r="M103" s="384"/>
      <c r="N103" s="384"/>
      <c r="O103" s="384"/>
      <c r="P103" s="384"/>
      <c r="Q103" s="391"/>
      <c r="R103" s="386"/>
      <c r="S103" s="386"/>
      <c r="T103" s="386"/>
    </row>
    <row r="104" spans="1:20">
      <c r="A104" s="384"/>
      <c r="B104" s="384"/>
      <c r="C104" s="133">
        <v>4</v>
      </c>
      <c r="D104" s="133">
        <v>0.01</v>
      </c>
      <c r="E104" s="133">
        <v>0.1</v>
      </c>
      <c r="F104" s="133">
        <v>4.5</v>
      </c>
      <c r="G104" s="137"/>
      <c r="H104" s="137"/>
      <c r="I104" s="137"/>
      <c r="J104" s="137"/>
      <c r="K104" s="384"/>
      <c r="L104" s="384"/>
      <c r="M104" s="384"/>
      <c r="N104" s="384"/>
      <c r="O104" s="384"/>
      <c r="P104" s="384"/>
      <c r="Q104" s="391"/>
      <c r="R104" s="386"/>
      <c r="S104" s="386"/>
      <c r="T104" s="386"/>
    </row>
    <row r="105" spans="1:20">
      <c r="A105" s="384"/>
      <c r="B105" s="384"/>
      <c r="C105" s="133" t="s">
        <v>17</v>
      </c>
      <c r="D105" s="133">
        <f>SUM(D101:D104)</f>
        <v>14.51</v>
      </c>
      <c r="E105" s="133">
        <f>SUM(E101:E104)</f>
        <v>25.5</v>
      </c>
      <c r="F105" s="133">
        <f>SUM(F101:F104)</f>
        <v>48.5</v>
      </c>
      <c r="G105" s="137"/>
      <c r="H105" s="137"/>
      <c r="I105" s="137"/>
      <c r="J105" s="137"/>
      <c r="K105" s="384"/>
      <c r="L105" s="384"/>
      <c r="M105" s="384"/>
      <c r="N105" s="384"/>
      <c r="O105" s="384"/>
      <c r="P105" s="384"/>
      <c r="Q105" s="391"/>
      <c r="R105" s="386"/>
      <c r="S105" s="386"/>
      <c r="T105" s="386"/>
    </row>
    <row r="106" spans="1:20">
      <c r="A106" s="385"/>
      <c r="B106" s="385"/>
      <c r="C106" s="133" t="s">
        <v>210</v>
      </c>
      <c r="D106" s="387">
        <v>20.72</v>
      </c>
      <c r="E106" s="388"/>
      <c r="F106" s="389"/>
      <c r="G106" s="138"/>
      <c r="H106" s="138"/>
      <c r="I106" s="138"/>
      <c r="J106" s="138"/>
      <c r="K106" s="385"/>
      <c r="L106" s="385"/>
      <c r="M106" s="385"/>
      <c r="N106" s="385"/>
      <c r="O106" s="385"/>
      <c r="P106" s="385"/>
      <c r="Q106" s="392"/>
      <c r="R106" s="386"/>
      <c r="S106" s="386"/>
      <c r="T106" s="386"/>
    </row>
    <row r="107" spans="1:20">
      <c r="A107" s="383" t="s">
        <v>372</v>
      </c>
      <c r="B107" s="383">
        <v>160</v>
      </c>
      <c r="C107" s="133">
        <v>1</v>
      </c>
      <c r="D107" s="133">
        <v>11.2</v>
      </c>
      <c r="E107" s="133">
        <v>18.3</v>
      </c>
      <c r="F107" s="133">
        <v>15.2</v>
      </c>
      <c r="G107" s="135"/>
      <c r="H107" s="135"/>
      <c r="I107" s="135"/>
      <c r="J107" s="135"/>
      <c r="K107" s="383">
        <v>231</v>
      </c>
      <c r="L107" s="383">
        <v>231</v>
      </c>
      <c r="M107" s="383">
        <v>238</v>
      </c>
      <c r="N107" s="383">
        <v>412</v>
      </c>
      <c r="O107" s="383">
        <v>420</v>
      </c>
      <c r="P107" s="383">
        <v>400</v>
      </c>
      <c r="Q107" s="390" t="s">
        <v>487</v>
      </c>
      <c r="R107" s="386" t="s">
        <v>341</v>
      </c>
      <c r="S107" s="386" t="s">
        <v>342</v>
      </c>
      <c r="T107" s="386"/>
    </row>
    <row r="108" spans="1:20">
      <c r="A108" s="384"/>
      <c r="B108" s="384"/>
      <c r="C108" s="133">
        <v>2</v>
      </c>
      <c r="D108" s="133">
        <v>10.1</v>
      </c>
      <c r="E108" s="133">
        <v>11.1</v>
      </c>
      <c r="F108" s="133">
        <v>12.1</v>
      </c>
      <c r="G108" s="137"/>
      <c r="H108" s="137"/>
      <c r="I108" s="137"/>
      <c r="J108" s="137"/>
      <c r="K108" s="384"/>
      <c r="L108" s="384"/>
      <c r="M108" s="384"/>
      <c r="N108" s="384"/>
      <c r="O108" s="384"/>
      <c r="P108" s="384"/>
      <c r="Q108" s="391"/>
      <c r="R108" s="386"/>
      <c r="S108" s="386"/>
      <c r="T108" s="386"/>
    </row>
    <row r="109" spans="1:20">
      <c r="A109" s="384"/>
      <c r="B109" s="384"/>
      <c r="C109" s="133" t="s">
        <v>17</v>
      </c>
      <c r="D109" s="133">
        <f>SUM(D107:D108)</f>
        <v>21.299999999999997</v>
      </c>
      <c r="E109" s="133">
        <f>SUM(E107:E108)</f>
        <v>29.4</v>
      </c>
      <c r="F109" s="133">
        <f>SUM(F107:F108)</f>
        <v>27.299999999999997</v>
      </c>
      <c r="G109" s="137"/>
      <c r="H109" s="137"/>
      <c r="I109" s="137"/>
      <c r="J109" s="137"/>
      <c r="K109" s="384"/>
      <c r="L109" s="384"/>
      <c r="M109" s="384"/>
      <c r="N109" s="384"/>
      <c r="O109" s="384"/>
      <c r="P109" s="384"/>
      <c r="Q109" s="391"/>
      <c r="R109" s="386"/>
      <c r="S109" s="386"/>
      <c r="T109" s="386"/>
    </row>
    <row r="110" spans="1:20">
      <c r="A110" s="385"/>
      <c r="B110" s="385"/>
      <c r="C110" s="133" t="s">
        <v>210</v>
      </c>
      <c r="D110" s="387">
        <v>18.18</v>
      </c>
      <c r="E110" s="388"/>
      <c r="F110" s="389"/>
      <c r="G110" s="138"/>
      <c r="H110" s="138"/>
      <c r="I110" s="138"/>
      <c r="J110" s="138"/>
      <c r="K110" s="385"/>
      <c r="L110" s="385"/>
      <c r="M110" s="385"/>
      <c r="N110" s="385"/>
      <c r="O110" s="385"/>
      <c r="P110" s="385"/>
      <c r="Q110" s="392"/>
      <c r="R110" s="386"/>
      <c r="S110" s="386"/>
      <c r="T110" s="386"/>
    </row>
    <row r="111" spans="1:20">
      <c r="A111" s="383" t="s">
        <v>373</v>
      </c>
      <c r="B111" s="383">
        <v>250</v>
      </c>
      <c r="C111" s="133">
        <v>1</v>
      </c>
      <c r="D111" s="133"/>
      <c r="E111" s="133"/>
      <c r="F111" s="133"/>
      <c r="G111" s="135"/>
      <c r="H111" s="135"/>
      <c r="I111" s="135"/>
      <c r="J111" s="135"/>
      <c r="K111" s="383">
        <v>235</v>
      </c>
      <c r="L111" s="383">
        <v>234</v>
      </c>
      <c r="M111" s="383">
        <v>234</v>
      </c>
      <c r="N111" s="383">
        <v>412</v>
      </c>
      <c r="O111" s="383">
        <v>420</v>
      </c>
      <c r="P111" s="383">
        <v>400</v>
      </c>
      <c r="Q111" s="390" t="s">
        <v>487</v>
      </c>
      <c r="R111" s="386" t="s">
        <v>341</v>
      </c>
      <c r="S111" s="386" t="s">
        <v>342</v>
      </c>
      <c r="T111" s="386"/>
    </row>
    <row r="112" spans="1:20">
      <c r="A112" s="384"/>
      <c r="B112" s="384"/>
      <c r="C112" s="133" t="s">
        <v>17</v>
      </c>
      <c r="D112" s="133"/>
      <c r="E112" s="133"/>
      <c r="F112" s="133"/>
      <c r="G112" s="137"/>
      <c r="H112" s="137"/>
      <c r="I112" s="137"/>
      <c r="J112" s="137"/>
      <c r="K112" s="384"/>
      <c r="L112" s="384"/>
      <c r="M112" s="384"/>
      <c r="N112" s="384"/>
      <c r="O112" s="384"/>
      <c r="P112" s="384"/>
      <c r="Q112" s="391"/>
      <c r="R112" s="386"/>
      <c r="S112" s="386"/>
      <c r="T112" s="386"/>
    </row>
    <row r="113" spans="1:20">
      <c r="A113" s="385"/>
      <c r="B113" s="385"/>
      <c r="C113" s="133" t="s">
        <v>210</v>
      </c>
      <c r="D113" s="398">
        <f>AVERAGE(K111,L111,M111)*SUM(D112+E112+F112)*3/1000</f>
        <v>0</v>
      </c>
      <c r="E113" s="399"/>
      <c r="F113" s="400"/>
      <c r="G113" s="138"/>
      <c r="H113" s="138"/>
      <c r="I113" s="138"/>
      <c r="J113" s="138"/>
      <c r="K113" s="385"/>
      <c r="L113" s="385"/>
      <c r="M113" s="385"/>
      <c r="N113" s="385"/>
      <c r="O113" s="385"/>
      <c r="P113" s="385"/>
      <c r="Q113" s="392"/>
      <c r="R113" s="386"/>
      <c r="S113" s="386"/>
      <c r="T113" s="386"/>
    </row>
    <row r="114" spans="1:20">
      <c r="A114" s="383" t="s">
        <v>374</v>
      </c>
      <c r="B114" s="383">
        <v>250</v>
      </c>
      <c r="C114" s="133">
        <v>1</v>
      </c>
      <c r="D114" s="133">
        <v>2.8</v>
      </c>
      <c r="E114" s="133">
        <v>2.7</v>
      </c>
      <c r="F114" s="133">
        <v>4.3</v>
      </c>
      <c r="G114" s="135">
        <v>218</v>
      </c>
      <c r="H114" s="135">
        <v>221</v>
      </c>
      <c r="I114" s="135">
        <v>215</v>
      </c>
      <c r="J114" s="135"/>
      <c r="K114" s="383">
        <v>235</v>
      </c>
      <c r="L114" s="383">
        <v>234</v>
      </c>
      <c r="M114" s="383">
        <v>234</v>
      </c>
      <c r="N114" s="383">
        <v>412</v>
      </c>
      <c r="O114" s="383">
        <v>420</v>
      </c>
      <c r="P114" s="383">
        <v>400</v>
      </c>
      <c r="Q114" s="390" t="s">
        <v>485</v>
      </c>
      <c r="R114" s="386" t="s">
        <v>341</v>
      </c>
      <c r="S114" s="386" t="s">
        <v>342</v>
      </c>
      <c r="T114" s="386" t="s">
        <v>375</v>
      </c>
    </row>
    <row r="115" spans="1:20">
      <c r="A115" s="384"/>
      <c r="B115" s="384"/>
      <c r="C115" s="133">
        <v>2</v>
      </c>
      <c r="D115" s="133">
        <v>0.08</v>
      </c>
      <c r="E115" s="133">
        <v>5.4</v>
      </c>
      <c r="F115" s="133">
        <v>3.8</v>
      </c>
      <c r="G115" s="137">
        <v>221</v>
      </c>
      <c r="H115" s="137">
        <v>217</v>
      </c>
      <c r="I115" s="137">
        <v>220</v>
      </c>
      <c r="J115" s="137"/>
      <c r="K115" s="384"/>
      <c r="L115" s="384"/>
      <c r="M115" s="384"/>
      <c r="N115" s="384"/>
      <c r="O115" s="384"/>
      <c r="P115" s="384"/>
      <c r="Q115" s="391"/>
      <c r="R115" s="386"/>
      <c r="S115" s="386"/>
      <c r="T115" s="386"/>
    </row>
    <row r="116" spans="1:20">
      <c r="A116" s="384"/>
      <c r="B116" s="384"/>
      <c r="C116" s="133" t="s">
        <v>17</v>
      </c>
      <c r="D116" s="133">
        <f>SUM(D114:D115)</f>
        <v>2.88</v>
      </c>
      <c r="E116" s="133">
        <f>SUM(E114:E115)</f>
        <v>8.1000000000000014</v>
      </c>
      <c r="F116" s="133">
        <f>SUM(F114:F115)</f>
        <v>8.1</v>
      </c>
      <c r="G116" s="137"/>
      <c r="H116" s="137"/>
      <c r="I116" s="137"/>
      <c r="J116" s="137"/>
      <c r="K116" s="384"/>
      <c r="L116" s="384"/>
      <c r="M116" s="384"/>
      <c r="N116" s="384"/>
      <c r="O116" s="384"/>
      <c r="P116" s="384"/>
      <c r="Q116" s="391"/>
      <c r="R116" s="386"/>
      <c r="S116" s="386"/>
      <c r="T116" s="386"/>
    </row>
    <row r="117" spans="1:20">
      <c r="A117" s="385"/>
      <c r="B117" s="385"/>
      <c r="C117" s="133" t="s">
        <v>210</v>
      </c>
      <c r="D117" s="387">
        <v>4.47</v>
      </c>
      <c r="E117" s="388"/>
      <c r="F117" s="389"/>
      <c r="G117" s="138"/>
      <c r="H117" s="138"/>
      <c r="I117" s="138"/>
      <c r="J117" s="138"/>
      <c r="K117" s="385"/>
      <c r="L117" s="385"/>
      <c r="M117" s="385"/>
      <c r="N117" s="385"/>
      <c r="O117" s="385"/>
      <c r="P117" s="385"/>
      <c r="Q117" s="392"/>
      <c r="R117" s="386"/>
      <c r="S117" s="386"/>
      <c r="T117" s="386"/>
    </row>
    <row r="118" spans="1:20">
      <c r="A118" s="390" t="s">
        <v>376</v>
      </c>
      <c r="B118" s="390">
        <v>100</v>
      </c>
      <c r="C118" s="133">
        <v>2</v>
      </c>
      <c r="D118" s="133">
        <v>4.5</v>
      </c>
      <c r="E118" s="133">
        <v>2.2999999999999998</v>
      </c>
      <c r="F118" s="133">
        <v>3.1</v>
      </c>
      <c r="G118" s="135">
        <v>213</v>
      </c>
      <c r="H118" s="135">
        <v>233</v>
      </c>
      <c r="I118" s="135">
        <v>219</v>
      </c>
      <c r="J118" s="135"/>
      <c r="K118" s="383">
        <v>235</v>
      </c>
      <c r="L118" s="383">
        <v>234</v>
      </c>
      <c r="M118" s="383">
        <v>234</v>
      </c>
      <c r="N118" s="383">
        <v>412</v>
      </c>
      <c r="O118" s="383">
        <v>420</v>
      </c>
      <c r="P118" s="383">
        <v>400</v>
      </c>
      <c r="Q118" s="390" t="s">
        <v>487</v>
      </c>
      <c r="R118" s="386" t="s">
        <v>341</v>
      </c>
      <c r="S118" s="386" t="s">
        <v>342</v>
      </c>
      <c r="T118" s="386"/>
    </row>
    <row r="119" spans="1:20">
      <c r="A119" s="397"/>
      <c r="B119" s="397"/>
      <c r="C119" s="133">
        <v>3</v>
      </c>
      <c r="D119" s="133">
        <v>0.6</v>
      </c>
      <c r="E119" s="133">
        <v>1.8</v>
      </c>
      <c r="F119" s="133">
        <v>2.2000000000000002</v>
      </c>
      <c r="G119" s="137">
        <v>236</v>
      </c>
      <c r="H119" s="137">
        <v>231</v>
      </c>
      <c r="I119" s="137">
        <v>228</v>
      </c>
      <c r="J119" s="137"/>
      <c r="K119" s="384"/>
      <c r="L119" s="384"/>
      <c r="M119" s="384"/>
      <c r="N119" s="384"/>
      <c r="O119" s="384"/>
      <c r="P119" s="384"/>
      <c r="Q119" s="397"/>
      <c r="R119" s="386"/>
      <c r="S119" s="386"/>
      <c r="T119" s="386"/>
    </row>
    <row r="120" spans="1:20">
      <c r="A120" s="397"/>
      <c r="B120" s="397"/>
      <c r="C120" s="133">
        <v>4</v>
      </c>
      <c r="D120" s="133">
        <v>2.2999999999999998</v>
      </c>
      <c r="E120" s="133">
        <v>28.1</v>
      </c>
      <c r="F120" s="133">
        <v>25.3</v>
      </c>
      <c r="G120" s="137">
        <v>235</v>
      </c>
      <c r="H120" s="137">
        <v>212</v>
      </c>
      <c r="I120" s="137">
        <v>217</v>
      </c>
      <c r="J120" s="137"/>
      <c r="K120" s="384"/>
      <c r="L120" s="384"/>
      <c r="M120" s="384"/>
      <c r="N120" s="384"/>
      <c r="O120" s="384"/>
      <c r="P120" s="384"/>
      <c r="Q120" s="397"/>
      <c r="R120" s="386"/>
      <c r="S120" s="386"/>
      <c r="T120" s="386"/>
    </row>
    <row r="121" spans="1:20">
      <c r="A121" s="391"/>
      <c r="B121" s="397"/>
      <c r="C121" s="133" t="s">
        <v>17</v>
      </c>
      <c r="D121" s="133">
        <f>SUM(D118:D120)</f>
        <v>7.3999999999999995</v>
      </c>
      <c r="E121" s="133">
        <f>SUM(E118:E120)</f>
        <v>32.200000000000003</v>
      </c>
      <c r="F121" s="133">
        <f>SUM(F118:F120)</f>
        <v>30.6</v>
      </c>
      <c r="G121" s="137"/>
      <c r="H121" s="137"/>
      <c r="I121" s="137"/>
      <c r="J121" s="137"/>
      <c r="K121" s="384"/>
      <c r="L121" s="384"/>
      <c r="M121" s="384"/>
      <c r="N121" s="384"/>
      <c r="O121" s="384"/>
      <c r="P121" s="384"/>
      <c r="Q121" s="391"/>
      <c r="R121" s="386"/>
      <c r="S121" s="386"/>
      <c r="T121" s="386"/>
    </row>
    <row r="122" spans="1:20">
      <c r="A122" s="392"/>
      <c r="B122" s="401"/>
      <c r="C122" s="133" t="s">
        <v>210</v>
      </c>
      <c r="D122" s="387">
        <v>16.43</v>
      </c>
      <c r="E122" s="388"/>
      <c r="F122" s="389"/>
      <c r="G122" s="138"/>
      <c r="H122" s="138"/>
      <c r="I122" s="138"/>
      <c r="J122" s="138"/>
      <c r="K122" s="385"/>
      <c r="L122" s="385"/>
      <c r="M122" s="385"/>
      <c r="N122" s="385"/>
      <c r="O122" s="385"/>
      <c r="P122" s="385"/>
      <c r="Q122" s="392"/>
      <c r="R122" s="386"/>
      <c r="S122" s="386"/>
      <c r="T122" s="386"/>
    </row>
    <row r="123" spans="1:20">
      <c r="A123" s="390" t="s">
        <v>377</v>
      </c>
      <c r="B123" s="390">
        <v>160</v>
      </c>
      <c r="C123" s="133">
        <v>1</v>
      </c>
      <c r="D123" s="133"/>
      <c r="E123" s="133"/>
      <c r="F123" s="133"/>
      <c r="G123" s="135"/>
      <c r="H123" s="135"/>
      <c r="I123" s="135"/>
      <c r="J123" s="135"/>
      <c r="K123" s="383">
        <v>235</v>
      </c>
      <c r="L123" s="383">
        <v>234</v>
      </c>
      <c r="M123" s="383">
        <v>234</v>
      </c>
      <c r="N123" s="383">
        <v>412</v>
      </c>
      <c r="O123" s="383">
        <v>420</v>
      </c>
      <c r="P123" s="383">
        <v>400</v>
      </c>
      <c r="Q123" s="390" t="s">
        <v>488</v>
      </c>
      <c r="R123" s="386" t="s">
        <v>341</v>
      </c>
      <c r="S123" s="386" t="s">
        <v>342</v>
      </c>
      <c r="T123" s="386"/>
    </row>
    <row r="124" spans="1:20">
      <c r="A124" s="391"/>
      <c r="B124" s="397"/>
      <c r="C124" s="133" t="s">
        <v>17</v>
      </c>
      <c r="D124" s="133"/>
      <c r="E124" s="133"/>
      <c r="F124" s="133"/>
      <c r="G124" s="137"/>
      <c r="H124" s="137"/>
      <c r="I124" s="137"/>
      <c r="J124" s="137"/>
      <c r="K124" s="384"/>
      <c r="L124" s="384"/>
      <c r="M124" s="384"/>
      <c r="N124" s="384"/>
      <c r="O124" s="384"/>
      <c r="P124" s="384"/>
      <c r="Q124" s="391"/>
      <c r="R124" s="386"/>
      <c r="S124" s="386"/>
      <c r="T124" s="386"/>
    </row>
    <row r="125" spans="1:20">
      <c r="A125" s="392"/>
      <c r="B125" s="401"/>
      <c r="C125" s="133" t="s">
        <v>210</v>
      </c>
      <c r="D125" s="398"/>
      <c r="E125" s="399"/>
      <c r="F125" s="400"/>
      <c r="G125" s="138"/>
      <c r="H125" s="138"/>
      <c r="I125" s="138"/>
      <c r="J125" s="138"/>
      <c r="K125" s="385"/>
      <c r="L125" s="385"/>
      <c r="M125" s="385"/>
      <c r="N125" s="385"/>
      <c r="O125" s="385"/>
      <c r="P125" s="385"/>
      <c r="Q125" s="392"/>
      <c r="R125" s="386"/>
      <c r="S125" s="386"/>
      <c r="T125" s="386"/>
    </row>
    <row r="126" spans="1:20">
      <c r="A126" s="383" t="s">
        <v>378</v>
      </c>
      <c r="B126" s="383">
        <v>160</v>
      </c>
      <c r="C126" s="133">
        <v>1</v>
      </c>
      <c r="D126" s="133"/>
      <c r="E126" s="133"/>
      <c r="F126" s="133"/>
      <c r="G126" s="135">
        <v>236</v>
      </c>
      <c r="H126" s="135">
        <v>234</v>
      </c>
      <c r="I126" s="135">
        <v>228</v>
      </c>
      <c r="J126" s="135"/>
      <c r="K126" s="383">
        <v>235</v>
      </c>
      <c r="L126" s="383">
        <v>234</v>
      </c>
      <c r="M126" s="383">
        <v>234</v>
      </c>
      <c r="N126" s="383">
        <v>412</v>
      </c>
      <c r="O126" s="383">
        <v>420</v>
      </c>
      <c r="P126" s="383">
        <v>400</v>
      </c>
      <c r="Q126" s="390" t="s">
        <v>488</v>
      </c>
      <c r="R126" s="386" t="s">
        <v>341</v>
      </c>
      <c r="S126" s="386" t="s">
        <v>342</v>
      </c>
      <c r="T126" s="386"/>
    </row>
    <row r="127" spans="1:20">
      <c r="A127" s="384"/>
      <c r="B127" s="384"/>
      <c r="C127" s="133">
        <v>2</v>
      </c>
      <c r="D127" s="133"/>
      <c r="E127" s="133"/>
      <c r="F127" s="133"/>
      <c r="G127" s="137"/>
      <c r="H127" s="137"/>
      <c r="I127" s="137"/>
      <c r="J127" s="137"/>
      <c r="K127" s="384"/>
      <c r="L127" s="384"/>
      <c r="M127" s="384"/>
      <c r="N127" s="384"/>
      <c r="O127" s="384"/>
      <c r="P127" s="384"/>
      <c r="Q127" s="391"/>
      <c r="R127" s="386"/>
      <c r="S127" s="386"/>
      <c r="T127" s="386"/>
    </row>
    <row r="128" spans="1:20">
      <c r="A128" s="384"/>
      <c r="B128" s="384"/>
      <c r="C128" s="133" t="s">
        <v>17</v>
      </c>
      <c r="D128" s="133"/>
      <c r="E128" s="133"/>
      <c r="F128" s="133"/>
      <c r="G128" s="137"/>
      <c r="H128" s="137"/>
      <c r="I128" s="137"/>
      <c r="J128" s="137"/>
      <c r="K128" s="384"/>
      <c r="L128" s="384"/>
      <c r="M128" s="384"/>
      <c r="N128" s="384"/>
      <c r="O128" s="384"/>
      <c r="P128" s="384"/>
      <c r="Q128" s="391"/>
      <c r="R128" s="386"/>
      <c r="S128" s="386"/>
      <c r="T128" s="386"/>
    </row>
    <row r="129" spans="1:20">
      <c r="A129" s="385"/>
      <c r="B129" s="385"/>
      <c r="C129" s="133" t="s">
        <v>210</v>
      </c>
      <c r="D129" s="398"/>
      <c r="E129" s="399"/>
      <c r="F129" s="400"/>
      <c r="G129" s="138"/>
      <c r="H129" s="138"/>
      <c r="I129" s="138"/>
      <c r="J129" s="138"/>
      <c r="K129" s="385"/>
      <c r="L129" s="385"/>
      <c r="M129" s="385"/>
      <c r="N129" s="385"/>
      <c r="O129" s="385"/>
      <c r="P129" s="385"/>
      <c r="Q129" s="392"/>
      <c r="R129" s="386"/>
      <c r="S129" s="386"/>
      <c r="T129" s="386"/>
    </row>
    <row r="130" spans="1:20">
      <c r="A130" s="383" t="s">
        <v>379</v>
      </c>
      <c r="B130" s="383">
        <v>315</v>
      </c>
      <c r="C130" s="133">
        <v>1</v>
      </c>
      <c r="D130" s="133">
        <v>8.1</v>
      </c>
      <c r="E130" s="133">
        <v>11.1</v>
      </c>
      <c r="F130" s="133">
        <v>10.1</v>
      </c>
      <c r="G130" s="135">
        <v>216</v>
      </c>
      <c r="H130" s="135">
        <v>203</v>
      </c>
      <c r="I130" s="135">
        <v>212</v>
      </c>
      <c r="J130" s="135"/>
      <c r="K130" s="383">
        <v>235</v>
      </c>
      <c r="L130" s="383">
        <v>234</v>
      </c>
      <c r="M130" s="383">
        <v>234</v>
      </c>
      <c r="N130" s="383">
        <v>412</v>
      </c>
      <c r="O130" s="383">
        <v>420</v>
      </c>
      <c r="P130" s="383">
        <v>400</v>
      </c>
      <c r="Q130" s="390" t="s">
        <v>488</v>
      </c>
      <c r="R130" s="386" t="s">
        <v>341</v>
      </c>
      <c r="S130" s="386" t="s">
        <v>342</v>
      </c>
      <c r="T130" s="386" t="s">
        <v>380</v>
      </c>
    </row>
    <row r="131" spans="1:20">
      <c r="A131" s="384"/>
      <c r="B131" s="384"/>
      <c r="C131" s="133">
        <v>2</v>
      </c>
      <c r="D131" s="133">
        <v>12.1</v>
      </c>
      <c r="E131" s="133">
        <v>14.2</v>
      </c>
      <c r="F131" s="133">
        <v>13.1</v>
      </c>
      <c r="G131" s="137">
        <v>214</v>
      </c>
      <c r="H131" s="137">
        <v>207</v>
      </c>
      <c r="I131" s="137">
        <v>213</v>
      </c>
      <c r="J131" s="137"/>
      <c r="K131" s="384"/>
      <c r="L131" s="384"/>
      <c r="M131" s="384"/>
      <c r="N131" s="384"/>
      <c r="O131" s="384"/>
      <c r="P131" s="384"/>
      <c r="Q131" s="391"/>
      <c r="R131" s="386"/>
      <c r="S131" s="386"/>
      <c r="T131" s="386"/>
    </row>
    <row r="132" spans="1:20">
      <c r="A132" s="384"/>
      <c r="B132" s="384"/>
      <c r="C132" s="133">
        <v>3</v>
      </c>
      <c r="D132" s="133">
        <v>13.1</v>
      </c>
      <c r="E132" s="133">
        <v>14.3</v>
      </c>
      <c r="F132" s="133">
        <v>10.3</v>
      </c>
      <c r="G132" s="137">
        <v>204</v>
      </c>
      <c r="H132" s="137">
        <v>200</v>
      </c>
      <c r="I132" s="137">
        <v>212</v>
      </c>
      <c r="J132" s="137"/>
      <c r="K132" s="384"/>
      <c r="L132" s="384"/>
      <c r="M132" s="384"/>
      <c r="N132" s="384"/>
      <c r="O132" s="384"/>
      <c r="P132" s="384"/>
      <c r="Q132" s="391"/>
      <c r="R132" s="386"/>
      <c r="S132" s="386"/>
      <c r="T132" s="386"/>
    </row>
    <row r="133" spans="1:20">
      <c r="A133" s="384"/>
      <c r="B133" s="384"/>
      <c r="C133" s="133" t="s">
        <v>17</v>
      </c>
      <c r="D133" s="133">
        <f>SUM(D130:D132)</f>
        <v>33.299999999999997</v>
      </c>
      <c r="E133" s="133">
        <f>SUM(E130:E132)</f>
        <v>39.599999999999994</v>
      </c>
      <c r="F133" s="133">
        <f>SUM(F130:F132)</f>
        <v>33.5</v>
      </c>
      <c r="G133" s="137"/>
      <c r="H133" s="137"/>
      <c r="I133" s="137"/>
      <c r="J133" s="137"/>
      <c r="K133" s="384"/>
      <c r="L133" s="384"/>
      <c r="M133" s="384"/>
      <c r="N133" s="384"/>
      <c r="O133" s="384"/>
      <c r="P133" s="384"/>
      <c r="Q133" s="391"/>
      <c r="R133" s="386"/>
      <c r="S133" s="386"/>
      <c r="T133" s="386"/>
    </row>
    <row r="134" spans="1:20">
      <c r="A134" s="385"/>
      <c r="B134" s="385"/>
      <c r="C134" s="133" t="s">
        <v>210</v>
      </c>
      <c r="D134" s="387">
        <v>24.9</v>
      </c>
      <c r="E134" s="388"/>
      <c r="F134" s="389"/>
      <c r="G134" s="138"/>
      <c r="H134" s="138"/>
      <c r="I134" s="138"/>
      <c r="J134" s="138"/>
      <c r="K134" s="385"/>
      <c r="L134" s="385"/>
      <c r="M134" s="385"/>
      <c r="N134" s="385"/>
      <c r="O134" s="385"/>
      <c r="P134" s="385"/>
      <c r="Q134" s="392"/>
      <c r="R134" s="386"/>
      <c r="S134" s="386"/>
      <c r="T134" s="386"/>
    </row>
    <row r="135" spans="1:20">
      <c r="A135" s="383" t="s">
        <v>381</v>
      </c>
      <c r="B135" s="383">
        <v>160</v>
      </c>
      <c r="C135" s="133">
        <v>1</v>
      </c>
      <c r="D135" s="133">
        <v>9.5</v>
      </c>
      <c r="E135" s="133">
        <v>11.2</v>
      </c>
      <c r="F135" s="133">
        <v>10.3</v>
      </c>
      <c r="G135" s="135">
        <v>201</v>
      </c>
      <c r="H135" s="135">
        <v>209</v>
      </c>
      <c r="I135" s="135">
        <v>207</v>
      </c>
      <c r="J135" s="135"/>
      <c r="K135" s="383">
        <v>235</v>
      </c>
      <c r="L135" s="383">
        <v>234</v>
      </c>
      <c r="M135" s="383">
        <v>234</v>
      </c>
      <c r="N135" s="383">
        <v>412</v>
      </c>
      <c r="O135" s="383">
        <v>420</v>
      </c>
      <c r="P135" s="383">
        <v>400</v>
      </c>
      <c r="Q135" s="390" t="s">
        <v>488</v>
      </c>
      <c r="R135" s="386" t="s">
        <v>341</v>
      </c>
      <c r="S135" s="386" t="s">
        <v>342</v>
      </c>
      <c r="T135" s="386" t="s">
        <v>382</v>
      </c>
    </row>
    <row r="136" spans="1:20">
      <c r="A136" s="384"/>
      <c r="B136" s="384"/>
      <c r="C136" s="133">
        <v>2</v>
      </c>
      <c r="D136" s="133">
        <v>9.1999999999999993</v>
      </c>
      <c r="E136" s="133">
        <v>10.199999999999999</v>
      </c>
      <c r="F136" s="133">
        <v>12.1</v>
      </c>
      <c r="G136" s="137">
        <v>216</v>
      </c>
      <c r="H136" s="137">
        <v>218</v>
      </c>
      <c r="I136" s="137">
        <v>220</v>
      </c>
      <c r="J136" s="137"/>
      <c r="K136" s="384"/>
      <c r="L136" s="384"/>
      <c r="M136" s="384"/>
      <c r="N136" s="384"/>
      <c r="O136" s="384"/>
      <c r="P136" s="384"/>
      <c r="Q136" s="391"/>
      <c r="R136" s="386"/>
      <c r="S136" s="386"/>
      <c r="T136" s="386"/>
    </row>
    <row r="137" spans="1:20">
      <c r="A137" s="384"/>
      <c r="B137" s="384"/>
      <c r="C137" s="133">
        <v>3</v>
      </c>
      <c r="D137" s="133">
        <v>9.4</v>
      </c>
      <c r="E137" s="133">
        <v>11.3</v>
      </c>
      <c r="F137" s="133">
        <v>11.9</v>
      </c>
      <c r="G137" s="137">
        <v>220</v>
      </c>
      <c r="H137" s="137">
        <v>223</v>
      </c>
      <c r="I137" s="137">
        <v>226</v>
      </c>
      <c r="J137" s="137"/>
      <c r="K137" s="384"/>
      <c r="L137" s="384"/>
      <c r="M137" s="384"/>
      <c r="N137" s="384"/>
      <c r="O137" s="384"/>
      <c r="P137" s="384"/>
      <c r="Q137" s="391"/>
      <c r="R137" s="386"/>
      <c r="S137" s="386"/>
      <c r="T137" s="386"/>
    </row>
    <row r="138" spans="1:20">
      <c r="A138" s="384"/>
      <c r="B138" s="384"/>
      <c r="C138" s="133" t="s">
        <v>17</v>
      </c>
      <c r="D138" s="133">
        <f>SUM(D135:D137)</f>
        <v>28.1</v>
      </c>
      <c r="E138" s="133">
        <f>SUM(E135:E137)</f>
        <v>32.700000000000003</v>
      </c>
      <c r="F138" s="133">
        <f>SUM(F135:F137)</f>
        <v>34.299999999999997</v>
      </c>
      <c r="G138" s="137"/>
      <c r="H138" s="137"/>
      <c r="I138" s="137"/>
      <c r="J138" s="137"/>
      <c r="K138" s="384"/>
      <c r="L138" s="384"/>
      <c r="M138" s="384"/>
      <c r="N138" s="384"/>
      <c r="O138" s="384"/>
      <c r="P138" s="384"/>
      <c r="Q138" s="391"/>
      <c r="R138" s="386"/>
      <c r="S138" s="386"/>
      <c r="T138" s="386"/>
    </row>
    <row r="139" spans="1:20">
      <c r="A139" s="385"/>
      <c r="B139" s="385"/>
      <c r="C139" s="133" t="s">
        <v>210</v>
      </c>
      <c r="D139" s="387">
        <v>22.26</v>
      </c>
      <c r="E139" s="388"/>
      <c r="F139" s="389"/>
      <c r="G139" s="138"/>
      <c r="H139" s="138"/>
      <c r="I139" s="138"/>
      <c r="J139" s="138"/>
      <c r="K139" s="385"/>
      <c r="L139" s="385"/>
      <c r="M139" s="385"/>
      <c r="N139" s="385"/>
      <c r="O139" s="385"/>
      <c r="P139" s="385"/>
      <c r="Q139" s="392"/>
      <c r="R139" s="386"/>
      <c r="S139" s="386"/>
      <c r="T139" s="386"/>
    </row>
    <row r="140" spans="1:20">
      <c r="A140" s="383" t="s">
        <v>383</v>
      </c>
      <c r="B140" s="383">
        <v>100</v>
      </c>
      <c r="C140" s="133">
        <v>1</v>
      </c>
      <c r="D140" s="133">
        <v>18.34</v>
      </c>
      <c r="E140" s="133">
        <v>10.199999999999999</v>
      </c>
      <c r="F140" s="133">
        <v>35.1</v>
      </c>
      <c r="G140" s="135">
        <v>222</v>
      </c>
      <c r="H140" s="135">
        <v>242</v>
      </c>
      <c r="I140" s="135">
        <v>220</v>
      </c>
      <c r="J140" s="135"/>
      <c r="K140" s="383">
        <v>235</v>
      </c>
      <c r="L140" s="383">
        <v>234</v>
      </c>
      <c r="M140" s="383">
        <v>234</v>
      </c>
      <c r="N140" s="383">
        <v>412</v>
      </c>
      <c r="O140" s="383">
        <v>420</v>
      </c>
      <c r="P140" s="383">
        <v>400</v>
      </c>
      <c r="Q140" s="390" t="s">
        <v>488</v>
      </c>
      <c r="R140" s="386" t="s">
        <v>341</v>
      </c>
      <c r="S140" s="386" t="s">
        <v>342</v>
      </c>
      <c r="T140" s="386" t="s">
        <v>382</v>
      </c>
    </row>
    <row r="141" spans="1:20">
      <c r="A141" s="384"/>
      <c r="B141" s="384"/>
      <c r="C141" s="133">
        <v>2</v>
      </c>
      <c r="D141" s="133">
        <v>40.4</v>
      </c>
      <c r="E141" s="133">
        <v>13.3</v>
      </c>
      <c r="F141" s="133">
        <v>65.5</v>
      </c>
      <c r="G141" s="137">
        <v>238</v>
      </c>
      <c r="H141" s="137">
        <v>240</v>
      </c>
      <c r="I141" s="137">
        <v>219</v>
      </c>
      <c r="J141" s="137"/>
      <c r="K141" s="384"/>
      <c r="L141" s="384"/>
      <c r="M141" s="384"/>
      <c r="N141" s="384"/>
      <c r="O141" s="384"/>
      <c r="P141" s="384"/>
      <c r="Q141" s="391"/>
      <c r="R141" s="386"/>
      <c r="S141" s="386"/>
      <c r="T141" s="386"/>
    </row>
    <row r="142" spans="1:20">
      <c r="A142" s="384"/>
      <c r="B142" s="384"/>
      <c r="C142" s="133">
        <v>3</v>
      </c>
      <c r="D142" s="133">
        <v>102</v>
      </c>
      <c r="E142" s="133">
        <v>5.3</v>
      </c>
      <c r="F142" s="133">
        <v>11.4</v>
      </c>
      <c r="G142" s="137">
        <v>197</v>
      </c>
      <c r="H142" s="137">
        <v>206</v>
      </c>
      <c r="I142" s="137">
        <v>203</v>
      </c>
      <c r="J142" s="137"/>
      <c r="K142" s="384"/>
      <c r="L142" s="384"/>
      <c r="M142" s="384"/>
      <c r="N142" s="384"/>
      <c r="O142" s="384"/>
      <c r="P142" s="384"/>
      <c r="Q142" s="391"/>
      <c r="R142" s="386"/>
      <c r="S142" s="386"/>
      <c r="T142" s="386"/>
    </row>
    <row r="143" spans="1:20">
      <c r="A143" s="384"/>
      <c r="B143" s="384"/>
      <c r="C143" s="133" t="s">
        <v>17</v>
      </c>
      <c r="D143" s="133">
        <f>SUM(D140:D142)</f>
        <v>160.74</v>
      </c>
      <c r="E143" s="133">
        <f>SUM(E140:E142)</f>
        <v>28.8</v>
      </c>
      <c r="F143" s="133">
        <f>SUM(F140:F142)</f>
        <v>112</v>
      </c>
      <c r="G143" s="137"/>
      <c r="H143" s="137"/>
      <c r="I143" s="137"/>
      <c r="J143" s="137"/>
      <c r="K143" s="384"/>
      <c r="L143" s="384"/>
      <c r="M143" s="384"/>
      <c r="N143" s="384"/>
      <c r="O143" s="384"/>
      <c r="P143" s="384"/>
      <c r="Q143" s="391"/>
      <c r="R143" s="386"/>
      <c r="S143" s="386"/>
      <c r="T143" s="386"/>
    </row>
    <row r="144" spans="1:20">
      <c r="A144" s="385"/>
      <c r="B144" s="385"/>
      <c r="C144" s="133" t="s">
        <v>210</v>
      </c>
      <c r="D144" s="387">
        <v>70.56</v>
      </c>
      <c r="E144" s="388"/>
      <c r="F144" s="389"/>
      <c r="G144" s="138"/>
      <c r="H144" s="138"/>
      <c r="I144" s="138"/>
      <c r="J144" s="138"/>
      <c r="K144" s="385"/>
      <c r="L144" s="385"/>
      <c r="M144" s="385"/>
      <c r="N144" s="385"/>
      <c r="O144" s="385"/>
      <c r="P144" s="385"/>
      <c r="Q144" s="392"/>
      <c r="R144" s="386"/>
      <c r="S144" s="386"/>
      <c r="T144" s="386"/>
    </row>
    <row r="145" spans="1:20">
      <c r="A145" s="383" t="s">
        <v>384</v>
      </c>
      <c r="B145" s="383">
        <v>400</v>
      </c>
      <c r="C145" s="133">
        <v>1</v>
      </c>
      <c r="D145" s="133">
        <v>17.100000000000001</v>
      </c>
      <c r="E145" s="133">
        <v>11.9</v>
      </c>
      <c r="F145" s="133">
        <v>8</v>
      </c>
      <c r="G145" s="135">
        <v>222</v>
      </c>
      <c r="H145" s="135">
        <v>234</v>
      </c>
      <c r="I145" s="135">
        <v>236</v>
      </c>
      <c r="J145" s="135"/>
      <c r="K145" s="383">
        <v>235</v>
      </c>
      <c r="L145" s="383">
        <v>234</v>
      </c>
      <c r="M145" s="383">
        <v>234</v>
      </c>
      <c r="N145" s="383">
        <v>412</v>
      </c>
      <c r="O145" s="383">
        <v>420</v>
      </c>
      <c r="P145" s="383">
        <v>400</v>
      </c>
      <c r="Q145" s="390" t="s">
        <v>488</v>
      </c>
      <c r="R145" s="386" t="s">
        <v>341</v>
      </c>
      <c r="S145" s="386" t="s">
        <v>342</v>
      </c>
      <c r="T145" s="386" t="s">
        <v>357</v>
      </c>
    </row>
    <row r="146" spans="1:20">
      <c r="A146" s="384"/>
      <c r="B146" s="384"/>
      <c r="C146" s="133">
        <v>2</v>
      </c>
      <c r="D146" s="133">
        <v>27.8</v>
      </c>
      <c r="E146" s="133">
        <v>35.799999999999997</v>
      </c>
      <c r="F146" s="133">
        <v>18.3</v>
      </c>
      <c r="G146" s="137">
        <v>240</v>
      </c>
      <c r="H146" s="137">
        <v>220</v>
      </c>
      <c r="I146" s="137">
        <v>243</v>
      </c>
      <c r="J146" s="137"/>
      <c r="K146" s="384"/>
      <c r="L146" s="384"/>
      <c r="M146" s="384"/>
      <c r="N146" s="384"/>
      <c r="O146" s="384"/>
      <c r="P146" s="384"/>
      <c r="Q146" s="391"/>
      <c r="R146" s="386"/>
      <c r="S146" s="386"/>
      <c r="T146" s="386"/>
    </row>
    <row r="147" spans="1:20">
      <c r="A147" s="384"/>
      <c r="B147" s="384"/>
      <c r="C147" s="133">
        <v>3</v>
      </c>
      <c r="D147" s="133">
        <v>23.1</v>
      </c>
      <c r="E147" s="133">
        <v>37.799999999999997</v>
      </c>
      <c r="F147" s="133">
        <v>26.7</v>
      </c>
      <c r="G147" s="137">
        <v>237</v>
      </c>
      <c r="H147" s="137">
        <v>220</v>
      </c>
      <c r="I147" s="137">
        <v>235</v>
      </c>
      <c r="J147" s="137"/>
      <c r="K147" s="384"/>
      <c r="L147" s="384"/>
      <c r="M147" s="384"/>
      <c r="N147" s="384"/>
      <c r="O147" s="384"/>
      <c r="P147" s="384"/>
      <c r="Q147" s="391"/>
      <c r="R147" s="386"/>
      <c r="S147" s="386"/>
      <c r="T147" s="386"/>
    </row>
    <row r="148" spans="1:20">
      <c r="A148" s="384"/>
      <c r="B148" s="384"/>
      <c r="C148" s="133">
        <v>4</v>
      </c>
      <c r="D148" s="133">
        <v>39.9</v>
      </c>
      <c r="E148" s="133">
        <v>17.2</v>
      </c>
      <c r="F148" s="133">
        <v>28.4</v>
      </c>
      <c r="G148" s="137">
        <v>222</v>
      </c>
      <c r="H148" s="137">
        <v>246</v>
      </c>
      <c r="I148" s="137">
        <v>229</v>
      </c>
      <c r="J148" s="137"/>
      <c r="K148" s="384"/>
      <c r="L148" s="384"/>
      <c r="M148" s="384"/>
      <c r="N148" s="384"/>
      <c r="O148" s="384"/>
      <c r="P148" s="384"/>
      <c r="Q148" s="391"/>
      <c r="R148" s="386"/>
      <c r="S148" s="386"/>
      <c r="T148" s="386"/>
    </row>
    <row r="149" spans="1:20">
      <c r="A149" s="384"/>
      <c r="B149" s="384"/>
      <c r="C149" s="133" t="s">
        <v>17</v>
      </c>
      <c r="D149" s="133">
        <f>SUM(D145:D148)</f>
        <v>107.9</v>
      </c>
      <c r="E149" s="133">
        <f>SUM(E145:E148)</f>
        <v>102.7</v>
      </c>
      <c r="F149" s="133">
        <f>SUM(F145:F148)</f>
        <v>81.400000000000006</v>
      </c>
      <c r="G149" s="137"/>
      <c r="H149" s="137"/>
      <c r="I149" s="137"/>
      <c r="J149" s="137"/>
      <c r="K149" s="384"/>
      <c r="L149" s="384"/>
      <c r="M149" s="384"/>
      <c r="N149" s="384"/>
      <c r="O149" s="384"/>
      <c r="P149" s="384"/>
      <c r="Q149" s="391"/>
      <c r="R149" s="386"/>
      <c r="S149" s="386"/>
      <c r="T149" s="386"/>
    </row>
    <row r="150" spans="1:20">
      <c r="A150" s="385"/>
      <c r="B150" s="385"/>
      <c r="C150" s="133" t="s">
        <v>210</v>
      </c>
      <c r="D150" s="387">
        <v>68.33</v>
      </c>
      <c r="E150" s="388"/>
      <c r="F150" s="389"/>
      <c r="G150" s="138"/>
      <c r="H150" s="138"/>
      <c r="I150" s="138"/>
      <c r="J150" s="138"/>
      <c r="K150" s="385"/>
      <c r="L150" s="385"/>
      <c r="M150" s="385"/>
      <c r="N150" s="385"/>
      <c r="O150" s="385"/>
      <c r="P150" s="385"/>
      <c r="Q150" s="392"/>
      <c r="R150" s="386"/>
      <c r="S150" s="386"/>
      <c r="T150" s="386"/>
    </row>
    <row r="151" spans="1:20">
      <c r="A151" s="390" t="s">
        <v>385</v>
      </c>
      <c r="B151" s="390">
        <v>400</v>
      </c>
      <c r="C151" s="133">
        <v>1</v>
      </c>
      <c r="D151" s="133">
        <v>16.600000000000001</v>
      </c>
      <c r="E151" s="133">
        <v>11.9</v>
      </c>
      <c r="F151" s="133">
        <v>22.8</v>
      </c>
      <c r="G151" s="135">
        <v>243</v>
      </c>
      <c r="H151" s="135">
        <v>246</v>
      </c>
      <c r="I151" s="135">
        <v>218</v>
      </c>
      <c r="J151" s="135"/>
      <c r="K151" s="383">
        <v>235</v>
      </c>
      <c r="L151" s="383">
        <v>234</v>
      </c>
      <c r="M151" s="383">
        <v>234</v>
      </c>
      <c r="N151" s="383">
        <v>412</v>
      </c>
      <c r="O151" s="383">
        <v>420</v>
      </c>
      <c r="P151" s="383">
        <v>400</v>
      </c>
      <c r="Q151" s="390" t="s">
        <v>488</v>
      </c>
      <c r="R151" s="386" t="s">
        <v>341</v>
      </c>
      <c r="S151" s="386" t="s">
        <v>342</v>
      </c>
      <c r="T151" s="386" t="s">
        <v>386</v>
      </c>
    </row>
    <row r="152" spans="1:20">
      <c r="A152" s="391"/>
      <c r="B152" s="397"/>
      <c r="C152" s="133" t="s">
        <v>17</v>
      </c>
      <c r="D152" s="133">
        <f>SUM(D151:D151)</f>
        <v>16.600000000000001</v>
      </c>
      <c r="E152" s="133">
        <f>SUM(E151:E151)</f>
        <v>11.9</v>
      </c>
      <c r="F152" s="133">
        <f>SUM(F151:F151)</f>
        <v>22.8</v>
      </c>
      <c r="G152" s="137"/>
      <c r="H152" s="137"/>
      <c r="I152" s="137"/>
      <c r="J152" s="137"/>
      <c r="K152" s="384"/>
      <c r="L152" s="384"/>
      <c r="M152" s="384"/>
      <c r="N152" s="384"/>
      <c r="O152" s="384"/>
      <c r="P152" s="384"/>
      <c r="Q152" s="391"/>
      <c r="R152" s="386"/>
      <c r="S152" s="386"/>
      <c r="T152" s="386"/>
    </row>
    <row r="153" spans="1:20">
      <c r="A153" s="392"/>
      <c r="B153" s="401"/>
      <c r="C153" s="133" t="s">
        <v>210</v>
      </c>
      <c r="D153" s="387">
        <v>12.01</v>
      </c>
      <c r="E153" s="388"/>
      <c r="F153" s="389"/>
      <c r="G153" s="138"/>
      <c r="H153" s="138"/>
      <c r="I153" s="138"/>
      <c r="J153" s="138"/>
      <c r="K153" s="385"/>
      <c r="L153" s="385"/>
      <c r="M153" s="385"/>
      <c r="N153" s="385"/>
      <c r="O153" s="385"/>
      <c r="P153" s="385"/>
      <c r="Q153" s="392"/>
      <c r="R153" s="386"/>
      <c r="S153" s="386"/>
      <c r="T153" s="386"/>
    </row>
    <row r="154" spans="1:20">
      <c r="A154" s="383" t="s">
        <v>387</v>
      </c>
      <c r="B154" s="383">
        <v>400</v>
      </c>
      <c r="C154" s="133">
        <v>1</v>
      </c>
      <c r="D154" s="133">
        <v>11.4</v>
      </c>
      <c r="E154" s="133">
        <v>34.700000000000003</v>
      </c>
      <c r="F154" s="133">
        <v>13.8</v>
      </c>
      <c r="G154" s="135">
        <v>234</v>
      </c>
      <c r="H154" s="135">
        <v>218</v>
      </c>
      <c r="I154" s="135">
        <v>234</v>
      </c>
      <c r="J154" s="135"/>
      <c r="K154" s="383">
        <v>235</v>
      </c>
      <c r="L154" s="383">
        <v>234</v>
      </c>
      <c r="M154" s="383">
        <v>234</v>
      </c>
      <c r="N154" s="383">
        <v>412</v>
      </c>
      <c r="O154" s="383">
        <v>420</v>
      </c>
      <c r="P154" s="383">
        <v>400</v>
      </c>
      <c r="Q154" s="390" t="s">
        <v>488</v>
      </c>
      <c r="R154" s="386" t="s">
        <v>341</v>
      </c>
      <c r="S154" s="386" t="s">
        <v>342</v>
      </c>
      <c r="T154" s="386" t="s">
        <v>388</v>
      </c>
    </row>
    <row r="155" spans="1:20">
      <c r="A155" s="384"/>
      <c r="B155" s="384"/>
      <c r="C155" s="133">
        <v>2</v>
      </c>
      <c r="D155" s="133">
        <v>37.700000000000003</v>
      </c>
      <c r="E155" s="133">
        <v>81.5</v>
      </c>
      <c r="F155" s="133">
        <v>64.7</v>
      </c>
      <c r="G155" s="137">
        <v>234</v>
      </c>
      <c r="H155" s="137">
        <v>227</v>
      </c>
      <c r="I155" s="137">
        <v>229</v>
      </c>
      <c r="J155" s="137"/>
      <c r="K155" s="384"/>
      <c r="L155" s="384"/>
      <c r="M155" s="384"/>
      <c r="N155" s="384"/>
      <c r="O155" s="384"/>
      <c r="P155" s="384"/>
      <c r="Q155" s="391"/>
      <c r="R155" s="386"/>
      <c r="S155" s="386"/>
      <c r="T155" s="386"/>
    </row>
    <row r="156" spans="1:20">
      <c r="A156" s="384"/>
      <c r="B156" s="384"/>
      <c r="C156" s="133">
        <v>3</v>
      </c>
      <c r="D156" s="133">
        <v>94.2</v>
      </c>
      <c r="E156" s="133">
        <v>50.1</v>
      </c>
      <c r="F156" s="133">
        <v>55.5</v>
      </c>
      <c r="G156" s="137">
        <v>216</v>
      </c>
      <c r="H156" s="137">
        <v>236</v>
      </c>
      <c r="I156" s="137">
        <v>226</v>
      </c>
      <c r="J156" s="137"/>
      <c r="K156" s="384"/>
      <c r="L156" s="384"/>
      <c r="M156" s="384"/>
      <c r="N156" s="384"/>
      <c r="O156" s="384"/>
      <c r="P156" s="384"/>
      <c r="Q156" s="391"/>
      <c r="R156" s="386"/>
      <c r="S156" s="386"/>
      <c r="T156" s="386"/>
    </row>
    <row r="157" spans="1:20">
      <c r="A157" s="384"/>
      <c r="B157" s="384"/>
      <c r="C157" s="133" t="s">
        <v>17</v>
      </c>
      <c r="D157" s="133">
        <f>SUM(D154:D156)</f>
        <v>143.30000000000001</v>
      </c>
      <c r="E157" s="133">
        <f>SUM(E154:E156)</f>
        <v>166.3</v>
      </c>
      <c r="F157" s="133">
        <f>SUM(F154:F156)</f>
        <v>134</v>
      </c>
      <c r="G157" s="137"/>
      <c r="H157" s="137"/>
      <c r="I157" s="137"/>
      <c r="J157" s="137"/>
      <c r="K157" s="384"/>
      <c r="L157" s="384"/>
      <c r="M157" s="384"/>
      <c r="N157" s="384"/>
      <c r="O157" s="384"/>
      <c r="P157" s="384"/>
      <c r="Q157" s="391"/>
      <c r="R157" s="386"/>
      <c r="S157" s="386"/>
      <c r="T157" s="386"/>
    </row>
    <row r="158" spans="1:20">
      <c r="A158" s="385"/>
      <c r="B158" s="385"/>
      <c r="C158" s="133" t="s">
        <v>210</v>
      </c>
      <c r="D158" s="387">
        <v>103.81</v>
      </c>
      <c r="E158" s="388"/>
      <c r="F158" s="389"/>
      <c r="G158" s="138"/>
      <c r="H158" s="138"/>
      <c r="I158" s="138"/>
      <c r="J158" s="138"/>
      <c r="K158" s="385"/>
      <c r="L158" s="385"/>
      <c r="M158" s="385"/>
      <c r="N158" s="385"/>
      <c r="O158" s="385"/>
      <c r="P158" s="385"/>
      <c r="Q158" s="392"/>
      <c r="R158" s="386"/>
      <c r="S158" s="386"/>
      <c r="T158" s="386"/>
    </row>
    <row r="159" spans="1:20">
      <c r="A159" s="383" t="s">
        <v>389</v>
      </c>
      <c r="B159" s="383">
        <v>250</v>
      </c>
      <c r="C159" s="133">
        <v>1</v>
      </c>
      <c r="D159" s="133">
        <v>54.7</v>
      </c>
      <c r="E159" s="133">
        <v>46.3</v>
      </c>
      <c r="F159" s="133">
        <v>19.2</v>
      </c>
      <c r="G159" s="135">
        <v>225</v>
      </c>
      <c r="H159" s="135">
        <v>233</v>
      </c>
      <c r="I159" s="135">
        <v>235</v>
      </c>
      <c r="J159" s="135"/>
      <c r="K159" s="383">
        <v>235</v>
      </c>
      <c r="L159" s="383">
        <v>234</v>
      </c>
      <c r="M159" s="383">
        <v>234</v>
      </c>
      <c r="N159" s="383">
        <v>412</v>
      </c>
      <c r="O159" s="383">
        <v>420</v>
      </c>
      <c r="P159" s="383">
        <v>400</v>
      </c>
      <c r="Q159" s="390" t="s">
        <v>488</v>
      </c>
      <c r="R159" s="386" t="s">
        <v>341</v>
      </c>
      <c r="S159" s="386" t="s">
        <v>342</v>
      </c>
      <c r="T159" s="396" t="s">
        <v>390</v>
      </c>
    </row>
    <row r="160" spans="1:20">
      <c r="A160" s="384"/>
      <c r="B160" s="384"/>
      <c r="C160" s="133">
        <v>2</v>
      </c>
      <c r="D160" s="133">
        <v>0.01</v>
      </c>
      <c r="E160" s="133">
        <v>0.3</v>
      </c>
      <c r="F160" s="133">
        <v>0.01</v>
      </c>
      <c r="G160" s="137"/>
      <c r="H160" s="137"/>
      <c r="I160" s="137"/>
      <c r="J160" s="137"/>
      <c r="K160" s="384"/>
      <c r="L160" s="384"/>
      <c r="M160" s="384"/>
      <c r="N160" s="384"/>
      <c r="O160" s="384"/>
      <c r="P160" s="384"/>
      <c r="Q160" s="391"/>
      <c r="R160" s="386"/>
      <c r="S160" s="386"/>
      <c r="T160" s="396"/>
    </row>
    <row r="161" spans="1:20">
      <c r="A161" s="384"/>
      <c r="B161" s="384"/>
      <c r="C161" s="133">
        <v>3</v>
      </c>
      <c r="D161" s="133">
        <v>20</v>
      </c>
      <c r="E161" s="133">
        <v>23.3</v>
      </c>
      <c r="F161" s="133">
        <v>31.1</v>
      </c>
      <c r="G161" s="137">
        <v>231</v>
      </c>
      <c r="H161" s="137">
        <v>230</v>
      </c>
      <c r="I161" s="137">
        <v>229</v>
      </c>
      <c r="J161" s="137"/>
      <c r="K161" s="384"/>
      <c r="L161" s="384"/>
      <c r="M161" s="384"/>
      <c r="N161" s="384"/>
      <c r="O161" s="384"/>
      <c r="P161" s="384"/>
      <c r="Q161" s="391"/>
      <c r="R161" s="386"/>
      <c r="S161" s="386"/>
      <c r="T161" s="396"/>
    </row>
    <row r="162" spans="1:20">
      <c r="A162" s="384"/>
      <c r="B162" s="384"/>
      <c r="C162" s="133">
        <v>4</v>
      </c>
      <c r="D162" s="133">
        <v>4.0999999999999996</v>
      </c>
      <c r="E162" s="133">
        <v>5.2</v>
      </c>
      <c r="F162" s="133">
        <v>6.7</v>
      </c>
      <c r="G162" s="137"/>
      <c r="H162" s="137"/>
      <c r="I162" s="137"/>
      <c r="J162" s="137"/>
      <c r="K162" s="384"/>
      <c r="L162" s="384"/>
      <c r="M162" s="384"/>
      <c r="N162" s="384"/>
      <c r="O162" s="384"/>
      <c r="P162" s="384"/>
      <c r="Q162" s="391"/>
      <c r="R162" s="386"/>
      <c r="S162" s="386"/>
      <c r="T162" s="396"/>
    </row>
    <row r="163" spans="1:20">
      <c r="A163" s="384"/>
      <c r="B163" s="384"/>
      <c r="C163" s="133">
        <v>5</v>
      </c>
      <c r="D163" s="133">
        <v>0</v>
      </c>
      <c r="E163" s="133">
        <v>0</v>
      </c>
      <c r="F163" s="133">
        <v>0.01</v>
      </c>
      <c r="G163" s="137"/>
      <c r="H163" s="137"/>
      <c r="I163" s="137"/>
      <c r="J163" s="137"/>
      <c r="K163" s="384"/>
      <c r="L163" s="384"/>
      <c r="M163" s="384"/>
      <c r="N163" s="384"/>
      <c r="O163" s="384"/>
      <c r="P163" s="384"/>
      <c r="Q163" s="391"/>
      <c r="R163" s="386"/>
      <c r="S163" s="386"/>
      <c r="T163" s="396"/>
    </row>
    <row r="164" spans="1:20">
      <c r="A164" s="384"/>
      <c r="B164" s="384"/>
      <c r="C164" s="133" t="s">
        <v>17</v>
      </c>
      <c r="D164" s="133">
        <f>SUM(D159:D163)</f>
        <v>78.81</v>
      </c>
      <c r="E164" s="133">
        <f>SUM(E159:E163)</f>
        <v>75.099999999999994</v>
      </c>
      <c r="F164" s="133">
        <f>SUM(F159:F163)</f>
        <v>57.02</v>
      </c>
      <c r="G164" s="137"/>
      <c r="H164" s="137"/>
      <c r="I164" s="137"/>
      <c r="J164" s="137"/>
      <c r="K164" s="384"/>
      <c r="L164" s="384"/>
      <c r="M164" s="384"/>
      <c r="N164" s="384"/>
      <c r="O164" s="384"/>
      <c r="P164" s="384"/>
      <c r="Q164" s="391"/>
      <c r="R164" s="386"/>
      <c r="S164" s="386"/>
      <c r="T164" s="396"/>
    </row>
    <row r="165" spans="1:20">
      <c r="A165" s="385"/>
      <c r="B165" s="385"/>
      <c r="C165" s="133" t="s">
        <v>210</v>
      </c>
      <c r="D165" s="387">
        <v>49.36</v>
      </c>
      <c r="E165" s="388"/>
      <c r="F165" s="389"/>
      <c r="G165" s="138"/>
      <c r="H165" s="138"/>
      <c r="I165" s="138"/>
      <c r="J165" s="138"/>
      <c r="K165" s="385"/>
      <c r="L165" s="385"/>
      <c r="M165" s="385"/>
      <c r="N165" s="385"/>
      <c r="O165" s="385"/>
      <c r="P165" s="385"/>
      <c r="Q165" s="392"/>
      <c r="R165" s="386"/>
      <c r="S165" s="386"/>
      <c r="T165" s="396"/>
    </row>
    <row r="166" spans="1:20">
      <c r="A166" s="383" t="s">
        <v>391</v>
      </c>
      <c r="B166" s="383">
        <v>250</v>
      </c>
      <c r="C166" s="133">
        <v>1</v>
      </c>
      <c r="D166" s="133">
        <v>7.8</v>
      </c>
      <c r="E166" s="133">
        <v>4.3</v>
      </c>
      <c r="F166" s="133">
        <v>7.2</v>
      </c>
      <c r="G166" s="135">
        <v>240</v>
      </c>
      <c r="H166" s="135">
        <v>260</v>
      </c>
      <c r="I166" s="135">
        <v>240</v>
      </c>
      <c r="J166" s="135"/>
      <c r="K166" s="383">
        <v>235</v>
      </c>
      <c r="L166" s="383">
        <v>234</v>
      </c>
      <c r="M166" s="383">
        <v>234</v>
      </c>
      <c r="N166" s="383">
        <v>412</v>
      </c>
      <c r="O166" s="383">
        <v>420</v>
      </c>
      <c r="P166" s="383">
        <v>400</v>
      </c>
      <c r="Q166" s="390" t="s">
        <v>488</v>
      </c>
      <c r="R166" s="386" t="s">
        <v>341</v>
      </c>
      <c r="S166" s="386" t="s">
        <v>342</v>
      </c>
      <c r="T166" s="386" t="s">
        <v>392</v>
      </c>
    </row>
    <row r="167" spans="1:20">
      <c r="A167" s="384"/>
      <c r="B167" s="384"/>
      <c r="C167" s="133" t="s">
        <v>17</v>
      </c>
      <c r="D167" s="133">
        <f>SUM(D166:D166)</f>
        <v>7.8</v>
      </c>
      <c r="E167" s="133">
        <f>SUM(E166:E166)</f>
        <v>4.3</v>
      </c>
      <c r="F167" s="133">
        <f>SUM(F166:F166)</f>
        <v>7.2</v>
      </c>
      <c r="G167" s="137">
        <v>240</v>
      </c>
      <c r="H167" s="137">
        <v>260</v>
      </c>
      <c r="I167" s="137">
        <v>240</v>
      </c>
      <c r="J167" s="137"/>
      <c r="K167" s="384"/>
      <c r="L167" s="384"/>
      <c r="M167" s="384"/>
      <c r="N167" s="384"/>
      <c r="O167" s="384"/>
      <c r="P167" s="384"/>
      <c r="Q167" s="391"/>
      <c r="R167" s="386"/>
      <c r="S167" s="386"/>
      <c r="T167" s="386"/>
    </row>
    <row r="168" spans="1:20">
      <c r="A168" s="385"/>
      <c r="B168" s="385"/>
      <c r="C168" s="133" t="s">
        <v>210</v>
      </c>
      <c r="D168" s="387">
        <v>4.5199999999999996</v>
      </c>
      <c r="E168" s="388"/>
      <c r="F168" s="389"/>
      <c r="G168" s="138"/>
      <c r="H168" s="138"/>
      <c r="I168" s="138"/>
      <c r="J168" s="138"/>
      <c r="K168" s="385"/>
      <c r="L168" s="385"/>
      <c r="M168" s="385"/>
      <c r="N168" s="385"/>
      <c r="O168" s="385"/>
      <c r="P168" s="385"/>
      <c r="Q168" s="392"/>
      <c r="R168" s="386"/>
      <c r="S168" s="386"/>
      <c r="T168" s="386"/>
    </row>
    <row r="169" spans="1:20">
      <c r="A169" s="383" t="s">
        <v>393</v>
      </c>
      <c r="B169" s="383">
        <v>250</v>
      </c>
      <c r="C169" s="133">
        <v>1</v>
      </c>
      <c r="D169" s="133">
        <v>47.7</v>
      </c>
      <c r="E169" s="133">
        <v>59.8</v>
      </c>
      <c r="F169" s="133">
        <v>88.1</v>
      </c>
      <c r="G169" s="135"/>
      <c r="H169" s="135"/>
      <c r="I169" s="135"/>
      <c r="J169" s="135"/>
      <c r="K169" s="383">
        <v>235</v>
      </c>
      <c r="L169" s="383">
        <v>234</v>
      </c>
      <c r="M169" s="383">
        <v>234</v>
      </c>
      <c r="N169" s="383">
        <v>412</v>
      </c>
      <c r="O169" s="383">
        <v>420</v>
      </c>
      <c r="P169" s="383">
        <v>400</v>
      </c>
      <c r="Q169" s="390" t="s">
        <v>488</v>
      </c>
      <c r="R169" s="386" t="s">
        <v>341</v>
      </c>
      <c r="S169" s="386" t="s">
        <v>342</v>
      </c>
      <c r="T169" s="386" t="s">
        <v>394</v>
      </c>
    </row>
    <row r="170" spans="1:20">
      <c r="A170" s="384"/>
      <c r="B170" s="384"/>
      <c r="C170" s="133">
        <v>2</v>
      </c>
      <c r="D170" s="133">
        <v>11.3</v>
      </c>
      <c r="E170" s="133">
        <v>19.100000000000001</v>
      </c>
      <c r="F170" s="133">
        <v>2.9</v>
      </c>
      <c r="G170" s="137"/>
      <c r="H170" s="137"/>
      <c r="I170" s="137"/>
      <c r="J170" s="137"/>
      <c r="K170" s="384"/>
      <c r="L170" s="384"/>
      <c r="M170" s="384"/>
      <c r="N170" s="384"/>
      <c r="O170" s="384"/>
      <c r="P170" s="384"/>
      <c r="Q170" s="397"/>
      <c r="R170" s="386"/>
      <c r="S170" s="386"/>
      <c r="T170" s="386"/>
    </row>
    <row r="171" spans="1:20">
      <c r="A171" s="384"/>
      <c r="B171" s="384"/>
      <c r="C171" s="133">
        <v>3</v>
      </c>
      <c r="D171" s="133">
        <v>21.7</v>
      </c>
      <c r="E171" s="133">
        <v>4</v>
      </c>
      <c r="F171" s="133">
        <v>4.3</v>
      </c>
      <c r="G171" s="137"/>
      <c r="H171" s="137"/>
      <c r="I171" s="137"/>
      <c r="J171" s="137"/>
      <c r="K171" s="384"/>
      <c r="L171" s="384"/>
      <c r="M171" s="384"/>
      <c r="N171" s="384"/>
      <c r="O171" s="384"/>
      <c r="P171" s="384"/>
      <c r="Q171" s="397"/>
      <c r="R171" s="386"/>
      <c r="S171" s="386"/>
      <c r="T171" s="386"/>
    </row>
    <row r="172" spans="1:20">
      <c r="A172" s="384"/>
      <c r="B172" s="384"/>
      <c r="C172" s="133" t="s">
        <v>17</v>
      </c>
      <c r="D172" s="133">
        <f>SUM(D169:D171)</f>
        <v>80.7</v>
      </c>
      <c r="E172" s="133">
        <f>SUM(E169:E171)</f>
        <v>82.9</v>
      </c>
      <c r="F172" s="133">
        <f>SUM(F169:F171)</f>
        <v>95.3</v>
      </c>
      <c r="G172" s="137"/>
      <c r="H172" s="137"/>
      <c r="I172" s="137"/>
      <c r="J172" s="137"/>
      <c r="K172" s="384"/>
      <c r="L172" s="384"/>
      <c r="M172" s="384"/>
      <c r="N172" s="384"/>
      <c r="O172" s="384"/>
      <c r="P172" s="384"/>
      <c r="Q172" s="391"/>
      <c r="R172" s="386"/>
      <c r="S172" s="386"/>
      <c r="T172" s="386"/>
    </row>
    <row r="173" spans="1:20">
      <c r="A173" s="385"/>
      <c r="B173" s="385"/>
      <c r="C173" s="133" t="s">
        <v>210</v>
      </c>
      <c r="D173" s="387">
        <v>60.59</v>
      </c>
      <c r="E173" s="388"/>
      <c r="F173" s="389"/>
      <c r="G173" s="138"/>
      <c r="H173" s="138"/>
      <c r="I173" s="138"/>
      <c r="J173" s="138"/>
      <c r="K173" s="385"/>
      <c r="L173" s="385"/>
      <c r="M173" s="385"/>
      <c r="N173" s="385"/>
      <c r="O173" s="385"/>
      <c r="P173" s="385"/>
      <c r="Q173" s="392"/>
      <c r="R173" s="386"/>
      <c r="S173" s="386"/>
      <c r="T173" s="386"/>
    </row>
    <row r="174" spans="1:20">
      <c r="A174" s="383" t="s">
        <v>395</v>
      </c>
      <c r="B174" s="383">
        <v>160</v>
      </c>
      <c r="C174" s="133">
        <v>1</v>
      </c>
      <c r="D174" s="133">
        <v>13</v>
      </c>
      <c r="E174" s="133">
        <v>3.1</v>
      </c>
      <c r="F174" s="133">
        <v>0.4</v>
      </c>
      <c r="G174" s="135">
        <v>238</v>
      </c>
      <c r="H174" s="135">
        <v>243</v>
      </c>
      <c r="I174" s="135">
        <v>246</v>
      </c>
      <c r="J174" s="135"/>
      <c r="K174" s="383">
        <v>235</v>
      </c>
      <c r="L174" s="383">
        <v>234</v>
      </c>
      <c r="M174" s="383">
        <v>234</v>
      </c>
      <c r="N174" s="383">
        <v>412</v>
      </c>
      <c r="O174" s="383">
        <v>420</v>
      </c>
      <c r="P174" s="383">
        <v>400</v>
      </c>
      <c r="Q174" s="390" t="s">
        <v>488</v>
      </c>
      <c r="R174" s="386" t="s">
        <v>341</v>
      </c>
      <c r="S174" s="386" t="s">
        <v>342</v>
      </c>
      <c r="T174" s="386" t="s">
        <v>396</v>
      </c>
    </row>
    <row r="175" spans="1:20">
      <c r="A175" s="384"/>
      <c r="B175" s="384"/>
      <c r="C175" s="133">
        <v>2</v>
      </c>
      <c r="D175" s="133">
        <v>14.1</v>
      </c>
      <c r="E175" s="133">
        <v>12.2</v>
      </c>
      <c r="F175" s="133">
        <v>12.6</v>
      </c>
      <c r="G175" s="137">
        <v>243</v>
      </c>
      <c r="H175" s="137">
        <v>245</v>
      </c>
      <c r="I175" s="137">
        <v>246</v>
      </c>
      <c r="J175" s="137"/>
      <c r="K175" s="384"/>
      <c r="L175" s="384"/>
      <c r="M175" s="384"/>
      <c r="N175" s="384"/>
      <c r="O175" s="384"/>
      <c r="P175" s="384"/>
      <c r="Q175" s="397"/>
      <c r="R175" s="386"/>
      <c r="S175" s="386"/>
      <c r="T175" s="386"/>
    </row>
    <row r="176" spans="1:20">
      <c r="A176" s="384"/>
      <c r="B176" s="384"/>
      <c r="C176" s="133">
        <v>3</v>
      </c>
      <c r="D176" s="133">
        <v>33.700000000000003</v>
      </c>
      <c r="E176" s="133">
        <v>23.9</v>
      </c>
      <c r="F176" s="133">
        <v>21.3</v>
      </c>
      <c r="G176" s="137">
        <v>222</v>
      </c>
      <c r="H176" s="137">
        <v>221</v>
      </c>
      <c r="I176" s="137">
        <v>234</v>
      </c>
      <c r="J176" s="137"/>
      <c r="K176" s="384"/>
      <c r="L176" s="384"/>
      <c r="M176" s="384"/>
      <c r="N176" s="384"/>
      <c r="O176" s="384"/>
      <c r="P176" s="384"/>
      <c r="Q176" s="397"/>
      <c r="R176" s="386"/>
      <c r="S176" s="386"/>
      <c r="T176" s="386"/>
    </row>
    <row r="177" spans="1:20">
      <c r="A177" s="384"/>
      <c r="B177" s="384"/>
      <c r="C177" s="133" t="s">
        <v>17</v>
      </c>
      <c r="D177" s="133">
        <f>SUM(D174:D176)</f>
        <v>60.800000000000004</v>
      </c>
      <c r="E177" s="133">
        <f>SUM(E174:E176)</f>
        <v>39.199999999999996</v>
      </c>
      <c r="F177" s="133">
        <f>SUM(F174:F176)</f>
        <v>34.299999999999997</v>
      </c>
      <c r="G177" s="137"/>
      <c r="H177" s="137"/>
      <c r="I177" s="137"/>
      <c r="J177" s="137"/>
      <c r="K177" s="384"/>
      <c r="L177" s="384"/>
      <c r="M177" s="384"/>
      <c r="N177" s="384"/>
      <c r="O177" s="384"/>
      <c r="P177" s="384"/>
      <c r="Q177" s="391"/>
      <c r="R177" s="386"/>
      <c r="S177" s="386"/>
      <c r="T177" s="386"/>
    </row>
    <row r="178" spans="1:20">
      <c r="A178" s="385"/>
      <c r="B178" s="385"/>
      <c r="C178" s="133" t="s">
        <v>210</v>
      </c>
      <c r="D178" s="387">
        <v>31.43</v>
      </c>
      <c r="E178" s="388"/>
      <c r="F178" s="389"/>
      <c r="G178" s="138"/>
      <c r="H178" s="138"/>
      <c r="I178" s="138"/>
      <c r="J178" s="138"/>
      <c r="K178" s="385"/>
      <c r="L178" s="385"/>
      <c r="M178" s="385"/>
      <c r="N178" s="385"/>
      <c r="O178" s="385"/>
      <c r="P178" s="385"/>
      <c r="Q178" s="392"/>
      <c r="R178" s="386"/>
      <c r="S178" s="386"/>
      <c r="T178" s="386"/>
    </row>
    <row r="179" spans="1:20">
      <c r="A179" s="383" t="s">
        <v>397</v>
      </c>
      <c r="B179" s="383">
        <v>250</v>
      </c>
      <c r="C179" s="133">
        <v>1</v>
      </c>
      <c r="D179" s="133">
        <v>0.8</v>
      </c>
      <c r="E179" s="133">
        <v>1.1000000000000001</v>
      </c>
      <c r="F179" s="133">
        <v>1.9</v>
      </c>
      <c r="G179" s="135">
        <v>231</v>
      </c>
      <c r="H179" s="135">
        <v>229</v>
      </c>
      <c r="I179" s="135">
        <v>226</v>
      </c>
      <c r="J179" s="135"/>
      <c r="K179" s="383">
        <v>235</v>
      </c>
      <c r="L179" s="383">
        <v>234</v>
      </c>
      <c r="M179" s="383">
        <v>234</v>
      </c>
      <c r="N179" s="383">
        <v>412</v>
      </c>
      <c r="O179" s="383">
        <v>420</v>
      </c>
      <c r="P179" s="383">
        <v>400</v>
      </c>
      <c r="Q179" s="390" t="s">
        <v>488</v>
      </c>
      <c r="R179" s="386" t="s">
        <v>341</v>
      </c>
      <c r="S179" s="386" t="s">
        <v>342</v>
      </c>
      <c r="T179" s="386" t="s">
        <v>398</v>
      </c>
    </row>
    <row r="180" spans="1:20">
      <c r="A180" s="384"/>
      <c r="B180" s="384"/>
      <c r="C180" s="133">
        <v>2</v>
      </c>
      <c r="D180" s="133">
        <v>25.7</v>
      </c>
      <c r="E180" s="133">
        <v>21.8</v>
      </c>
      <c r="F180" s="133">
        <v>17.2</v>
      </c>
      <c r="G180" s="137">
        <v>216</v>
      </c>
      <c r="H180" s="137">
        <v>216</v>
      </c>
      <c r="I180" s="137">
        <v>218</v>
      </c>
      <c r="J180" s="137"/>
      <c r="K180" s="384"/>
      <c r="L180" s="384"/>
      <c r="M180" s="384"/>
      <c r="N180" s="384"/>
      <c r="O180" s="384"/>
      <c r="P180" s="384"/>
      <c r="Q180" s="391"/>
      <c r="R180" s="386"/>
      <c r="S180" s="386"/>
      <c r="T180" s="386"/>
    </row>
    <row r="181" spans="1:20">
      <c r="A181" s="384"/>
      <c r="B181" s="384"/>
      <c r="C181" s="133" t="s">
        <v>17</v>
      </c>
      <c r="D181" s="133">
        <f>SUM(D179:D180)</f>
        <v>26.5</v>
      </c>
      <c r="E181" s="133">
        <f>SUM(E179:E180)</f>
        <v>22.900000000000002</v>
      </c>
      <c r="F181" s="133">
        <f>SUM(F179:F180)</f>
        <v>19.099999999999998</v>
      </c>
      <c r="G181" s="137"/>
      <c r="H181" s="137"/>
      <c r="I181" s="137"/>
      <c r="J181" s="137"/>
      <c r="K181" s="384"/>
      <c r="L181" s="384"/>
      <c r="M181" s="384"/>
      <c r="N181" s="384"/>
      <c r="O181" s="384"/>
      <c r="P181" s="384"/>
      <c r="Q181" s="391"/>
      <c r="R181" s="386"/>
      <c r="S181" s="386"/>
      <c r="T181" s="386"/>
    </row>
    <row r="182" spans="1:20">
      <c r="A182" s="385"/>
      <c r="B182" s="385"/>
      <c r="C182" s="133" t="s">
        <v>210</v>
      </c>
      <c r="D182" s="398">
        <f>AVERAGE(K179,L179,M179)*SUM(D181+E181+F181)/1000</f>
        <v>16.051833333333335</v>
      </c>
      <c r="E182" s="399"/>
      <c r="F182" s="400"/>
      <c r="G182" s="138"/>
      <c r="H182" s="138"/>
      <c r="I182" s="138"/>
      <c r="J182" s="138"/>
      <c r="K182" s="385"/>
      <c r="L182" s="385"/>
      <c r="M182" s="385"/>
      <c r="N182" s="385"/>
      <c r="O182" s="385"/>
      <c r="P182" s="385"/>
      <c r="Q182" s="392"/>
      <c r="R182" s="386"/>
      <c r="S182" s="386"/>
      <c r="T182" s="386"/>
    </row>
    <row r="183" spans="1:20">
      <c r="A183" s="383" t="s">
        <v>399</v>
      </c>
      <c r="B183" s="383">
        <v>160</v>
      </c>
      <c r="C183" s="133">
        <v>1</v>
      </c>
      <c r="D183" s="133">
        <v>48.3</v>
      </c>
      <c r="E183" s="133">
        <v>53.4</v>
      </c>
      <c r="F183" s="133">
        <v>41</v>
      </c>
      <c r="G183" s="135">
        <v>201</v>
      </c>
      <c r="H183" s="135">
        <v>196</v>
      </c>
      <c r="I183" s="135">
        <v>200</v>
      </c>
      <c r="J183" s="135"/>
      <c r="K183" s="383">
        <v>235</v>
      </c>
      <c r="L183" s="383">
        <v>234</v>
      </c>
      <c r="M183" s="383">
        <v>234</v>
      </c>
      <c r="N183" s="383">
        <v>412</v>
      </c>
      <c r="O183" s="383">
        <v>420</v>
      </c>
      <c r="P183" s="383">
        <v>400</v>
      </c>
      <c r="Q183" s="390" t="s">
        <v>488</v>
      </c>
      <c r="R183" s="386" t="s">
        <v>341</v>
      </c>
      <c r="S183" s="386" t="s">
        <v>342</v>
      </c>
      <c r="T183" s="386" t="s">
        <v>400</v>
      </c>
    </row>
    <row r="184" spans="1:20">
      <c r="A184" s="384"/>
      <c r="B184" s="384"/>
      <c r="C184" s="133">
        <v>2</v>
      </c>
      <c r="D184" s="133">
        <v>43.5</v>
      </c>
      <c r="E184" s="133">
        <v>56.3</v>
      </c>
      <c r="F184" s="133">
        <v>38.1</v>
      </c>
      <c r="G184" s="137">
        <v>202</v>
      </c>
      <c r="H184" s="137">
        <v>195</v>
      </c>
      <c r="I184" s="137">
        <v>205</v>
      </c>
      <c r="J184" s="137"/>
      <c r="K184" s="384"/>
      <c r="L184" s="384"/>
      <c r="M184" s="384"/>
      <c r="N184" s="384"/>
      <c r="O184" s="384"/>
      <c r="P184" s="384"/>
      <c r="Q184" s="391"/>
      <c r="R184" s="386"/>
      <c r="S184" s="386"/>
      <c r="T184" s="386"/>
    </row>
    <row r="185" spans="1:20">
      <c r="A185" s="384"/>
      <c r="B185" s="384"/>
      <c r="C185" s="133">
        <v>3</v>
      </c>
      <c r="D185" s="133">
        <v>38.6</v>
      </c>
      <c r="E185" s="133">
        <v>56.3</v>
      </c>
      <c r="F185" s="133">
        <v>41.8</v>
      </c>
      <c r="G185" s="137">
        <v>205</v>
      </c>
      <c r="H185" s="137">
        <v>195</v>
      </c>
      <c r="I185" s="137">
        <v>201</v>
      </c>
      <c r="J185" s="137"/>
      <c r="K185" s="384"/>
      <c r="L185" s="384"/>
      <c r="M185" s="384"/>
      <c r="N185" s="384"/>
      <c r="O185" s="384"/>
      <c r="P185" s="384"/>
      <c r="Q185" s="391"/>
      <c r="R185" s="386"/>
      <c r="S185" s="386"/>
      <c r="T185" s="386"/>
    </row>
    <row r="186" spans="1:20">
      <c r="A186" s="384"/>
      <c r="B186" s="384"/>
      <c r="C186" s="133" t="s">
        <v>17</v>
      </c>
      <c r="D186" s="133">
        <f>SUM(D183:D185)</f>
        <v>130.4</v>
      </c>
      <c r="E186" s="133">
        <f>SUM(E183:E185)</f>
        <v>166</v>
      </c>
      <c r="F186" s="133">
        <f>SUM(F183:F185)</f>
        <v>120.89999999999999</v>
      </c>
      <c r="G186" s="137"/>
      <c r="H186" s="137"/>
      <c r="I186" s="137"/>
      <c r="J186" s="137"/>
      <c r="K186" s="384"/>
      <c r="L186" s="384"/>
      <c r="M186" s="384"/>
      <c r="N186" s="384"/>
      <c r="O186" s="384"/>
      <c r="P186" s="384"/>
      <c r="Q186" s="391"/>
      <c r="R186" s="386"/>
      <c r="S186" s="386"/>
      <c r="T186" s="386"/>
    </row>
    <row r="187" spans="1:20">
      <c r="A187" s="385"/>
      <c r="B187" s="385"/>
      <c r="C187" s="133" t="s">
        <v>210</v>
      </c>
      <c r="D187" s="387">
        <f>AVERAGE(K183,L183,M183)*SUM(D186+E186+F186)/1000</f>
        <v>97.787299999999988</v>
      </c>
      <c r="E187" s="388"/>
      <c r="F187" s="389"/>
      <c r="G187" s="138"/>
      <c r="H187" s="138"/>
      <c r="I187" s="138"/>
      <c r="J187" s="138"/>
      <c r="K187" s="385"/>
      <c r="L187" s="385"/>
      <c r="M187" s="385"/>
      <c r="N187" s="385"/>
      <c r="O187" s="385"/>
      <c r="P187" s="385"/>
      <c r="Q187" s="392"/>
      <c r="R187" s="386"/>
      <c r="S187" s="386"/>
      <c r="T187" s="386"/>
    </row>
    <row r="188" spans="1:20">
      <c r="A188" s="393" t="s">
        <v>401</v>
      </c>
      <c r="B188" s="396">
        <v>400</v>
      </c>
      <c r="C188" s="133">
        <v>1</v>
      </c>
      <c r="D188" s="133">
        <v>63.8</v>
      </c>
      <c r="E188" s="133">
        <v>69.3</v>
      </c>
      <c r="F188" s="133">
        <v>64.2</v>
      </c>
      <c r="G188" s="133">
        <v>186</v>
      </c>
      <c r="H188" s="133">
        <v>182</v>
      </c>
      <c r="I188" s="133">
        <v>184</v>
      </c>
      <c r="J188" s="133"/>
      <c r="K188" s="383">
        <v>235</v>
      </c>
      <c r="L188" s="383">
        <v>234</v>
      </c>
      <c r="M188" s="383">
        <v>234</v>
      </c>
      <c r="N188" s="383">
        <v>412</v>
      </c>
      <c r="O188" s="383">
        <v>420</v>
      </c>
      <c r="P188" s="383">
        <v>400</v>
      </c>
      <c r="Q188" s="390" t="s">
        <v>489</v>
      </c>
      <c r="R188" s="386" t="s">
        <v>341</v>
      </c>
      <c r="S188" s="386" t="s">
        <v>342</v>
      </c>
      <c r="T188" s="386" t="s">
        <v>402</v>
      </c>
    </row>
    <row r="189" spans="1:20">
      <c r="A189" s="394"/>
      <c r="B189" s="396"/>
      <c r="C189" s="133">
        <v>2</v>
      </c>
      <c r="D189" s="133">
        <v>37.200000000000003</v>
      </c>
      <c r="E189" s="133">
        <v>53.2</v>
      </c>
      <c r="F189" s="133">
        <v>49.2</v>
      </c>
      <c r="G189" s="133">
        <v>190</v>
      </c>
      <c r="H189" s="133">
        <v>222</v>
      </c>
      <c r="I189" s="133">
        <v>228</v>
      </c>
      <c r="J189" s="133"/>
      <c r="K189" s="384"/>
      <c r="L189" s="384"/>
      <c r="M189" s="384"/>
      <c r="N189" s="384"/>
      <c r="O189" s="384"/>
      <c r="P189" s="384"/>
      <c r="Q189" s="391"/>
      <c r="R189" s="386"/>
      <c r="S189" s="386"/>
      <c r="T189" s="386"/>
    </row>
    <row r="190" spans="1:20">
      <c r="A190" s="394"/>
      <c r="B190" s="396"/>
      <c r="C190" s="133">
        <v>3</v>
      </c>
      <c r="D190" s="133">
        <v>30</v>
      </c>
      <c r="E190" s="133">
        <v>24.4</v>
      </c>
      <c r="F190" s="133">
        <v>41.2</v>
      </c>
      <c r="G190" s="133">
        <v>227</v>
      </c>
      <c r="H190" s="133">
        <v>231</v>
      </c>
      <c r="I190" s="133">
        <v>213</v>
      </c>
      <c r="J190" s="133"/>
      <c r="K190" s="384"/>
      <c r="L190" s="384"/>
      <c r="M190" s="384"/>
      <c r="N190" s="384"/>
      <c r="O190" s="384"/>
      <c r="P190" s="384"/>
      <c r="Q190" s="391"/>
      <c r="R190" s="386"/>
      <c r="S190" s="386"/>
      <c r="T190" s="386"/>
    </row>
    <row r="191" spans="1:20">
      <c r="A191" s="394"/>
      <c r="B191" s="396"/>
      <c r="C191" s="133">
        <v>4</v>
      </c>
      <c r="D191" s="133">
        <v>49.8</v>
      </c>
      <c r="E191" s="133">
        <v>45.5</v>
      </c>
      <c r="F191" s="133">
        <v>71.3</v>
      </c>
      <c r="G191" s="133">
        <v>224</v>
      </c>
      <c r="H191" s="133">
        <v>182</v>
      </c>
      <c r="I191" s="133">
        <v>232</v>
      </c>
      <c r="J191" s="133"/>
      <c r="K191" s="384"/>
      <c r="L191" s="384"/>
      <c r="M191" s="384"/>
      <c r="N191" s="384"/>
      <c r="O191" s="384"/>
      <c r="P191" s="384"/>
      <c r="Q191" s="391"/>
      <c r="R191" s="386"/>
      <c r="S191" s="386"/>
      <c r="T191" s="386"/>
    </row>
    <row r="192" spans="1:20">
      <c r="A192" s="394"/>
      <c r="B192" s="396"/>
      <c r="C192" s="133">
        <v>5</v>
      </c>
      <c r="D192" s="133">
        <v>38.299999999999997</v>
      </c>
      <c r="E192" s="133">
        <v>39.1</v>
      </c>
      <c r="F192" s="133">
        <v>0.3</v>
      </c>
      <c r="G192" s="133">
        <v>228</v>
      </c>
      <c r="H192" s="133">
        <v>218</v>
      </c>
      <c r="I192" s="133">
        <v>234</v>
      </c>
      <c r="J192" s="133"/>
      <c r="K192" s="384"/>
      <c r="L192" s="384"/>
      <c r="M192" s="384"/>
      <c r="N192" s="384"/>
      <c r="O192" s="384"/>
      <c r="P192" s="384"/>
      <c r="Q192" s="391"/>
      <c r="R192" s="386"/>
      <c r="S192" s="386"/>
      <c r="T192" s="386"/>
    </row>
    <row r="193" spans="1:20">
      <c r="A193" s="394"/>
      <c r="B193" s="396"/>
      <c r="C193" s="133">
        <v>6</v>
      </c>
      <c r="D193" s="133">
        <v>22.8</v>
      </c>
      <c r="E193" s="133">
        <v>20.399999999999999</v>
      </c>
      <c r="F193" s="133">
        <v>22.4</v>
      </c>
      <c r="G193" s="133">
        <v>210</v>
      </c>
      <c r="H193" s="133">
        <v>220</v>
      </c>
      <c r="I193" s="133">
        <v>210</v>
      </c>
      <c r="J193" s="133"/>
      <c r="K193" s="384"/>
      <c r="L193" s="384"/>
      <c r="M193" s="384"/>
      <c r="N193" s="384"/>
      <c r="O193" s="384"/>
      <c r="P193" s="384"/>
      <c r="Q193" s="391"/>
      <c r="R193" s="386"/>
      <c r="S193" s="386"/>
      <c r="T193" s="386"/>
    </row>
    <row r="194" spans="1:20">
      <c r="A194" s="394"/>
      <c r="B194" s="396"/>
      <c r="C194" s="133" t="s">
        <v>17</v>
      </c>
      <c r="D194" s="133">
        <f>SUM(D188:D193)</f>
        <v>241.90000000000003</v>
      </c>
      <c r="E194" s="133">
        <f>SUM(E188:E193)</f>
        <v>251.9</v>
      </c>
      <c r="F194" s="133">
        <f>SUM(F188:F193)</f>
        <v>248.60000000000005</v>
      </c>
      <c r="G194" s="133"/>
      <c r="H194" s="133"/>
      <c r="I194" s="133"/>
      <c r="J194" s="133"/>
      <c r="K194" s="384"/>
      <c r="L194" s="384"/>
      <c r="M194" s="384"/>
      <c r="N194" s="384"/>
      <c r="O194" s="384"/>
      <c r="P194" s="384"/>
      <c r="Q194" s="391"/>
      <c r="R194" s="386"/>
      <c r="S194" s="386"/>
      <c r="T194" s="386"/>
    </row>
    <row r="195" spans="1:20">
      <c r="A195" s="395"/>
      <c r="B195" s="396"/>
      <c r="C195" s="133" t="s">
        <v>210</v>
      </c>
      <c r="D195" s="387">
        <f>AVERAGE(K188,L188,M188)*SUM(D194+E194+F194)/1000</f>
        <v>173.96906666666672</v>
      </c>
      <c r="E195" s="388"/>
      <c r="F195" s="389"/>
      <c r="G195" s="133"/>
      <c r="H195" s="133"/>
      <c r="I195" s="133"/>
      <c r="J195" s="133"/>
      <c r="K195" s="385"/>
      <c r="L195" s="385"/>
      <c r="M195" s="385"/>
      <c r="N195" s="385"/>
      <c r="O195" s="385"/>
      <c r="P195" s="385"/>
      <c r="Q195" s="392"/>
      <c r="R195" s="386"/>
      <c r="S195" s="386"/>
      <c r="T195" s="386"/>
    </row>
    <row r="196" spans="1:20" ht="31.5">
      <c r="A196" s="383" t="s">
        <v>403</v>
      </c>
      <c r="B196" s="383"/>
      <c r="C196" s="133">
        <v>1</v>
      </c>
      <c r="D196" s="133">
        <v>10</v>
      </c>
      <c r="E196" s="133">
        <v>0.7</v>
      </c>
      <c r="F196" s="133">
        <v>4.7</v>
      </c>
      <c r="G196" s="139">
        <v>224</v>
      </c>
      <c r="H196" s="139">
        <v>233</v>
      </c>
      <c r="I196" s="139">
        <v>231</v>
      </c>
      <c r="J196" s="139"/>
      <c r="K196" s="383">
        <v>235</v>
      </c>
      <c r="L196" s="383">
        <v>234</v>
      </c>
      <c r="M196" s="383">
        <v>234</v>
      </c>
      <c r="N196" s="383">
        <v>412</v>
      </c>
      <c r="O196" s="135">
        <v>420</v>
      </c>
      <c r="P196" s="135">
        <v>400</v>
      </c>
      <c r="Q196" s="214" t="s">
        <v>482</v>
      </c>
      <c r="R196" s="140" t="s">
        <v>341</v>
      </c>
      <c r="S196" s="140" t="s">
        <v>342</v>
      </c>
      <c r="T196" s="386" t="s">
        <v>400</v>
      </c>
    </row>
    <row r="197" spans="1:20">
      <c r="A197" s="384"/>
      <c r="B197" s="384"/>
      <c r="C197" s="133">
        <v>2</v>
      </c>
      <c r="D197" s="133">
        <v>67.2</v>
      </c>
      <c r="E197" s="133">
        <v>86.7</v>
      </c>
      <c r="F197" s="133">
        <v>63.4</v>
      </c>
      <c r="G197" s="139">
        <v>226</v>
      </c>
      <c r="H197" s="139">
        <v>226</v>
      </c>
      <c r="I197" s="139">
        <v>228</v>
      </c>
      <c r="J197" s="139"/>
      <c r="K197" s="384"/>
      <c r="L197" s="384"/>
      <c r="M197" s="384"/>
      <c r="N197" s="384"/>
      <c r="O197" s="137"/>
      <c r="P197" s="137"/>
      <c r="Q197" s="141"/>
      <c r="R197" s="140"/>
      <c r="S197" s="140"/>
      <c r="T197" s="386"/>
    </row>
    <row r="198" spans="1:20">
      <c r="A198" s="384"/>
      <c r="B198" s="384"/>
      <c r="C198" s="133">
        <v>3</v>
      </c>
      <c r="D198" s="133"/>
      <c r="E198" s="133"/>
      <c r="F198" s="133"/>
      <c r="G198" s="139"/>
      <c r="H198" s="139"/>
      <c r="I198" s="139"/>
      <c r="J198" s="139"/>
      <c r="K198" s="384"/>
      <c r="L198" s="384"/>
      <c r="M198" s="384"/>
      <c r="N198" s="384"/>
      <c r="O198" s="137"/>
      <c r="P198" s="137"/>
      <c r="Q198" s="142"/>
      <c r="R198" s="140"/>
      <c r="S198" s="140"/>
      <c r="T198" s="386"/>
    </row>
    <row r="199" spans="1:20">
      <c r="A199" s="384"/>
      <c r="B199" s="384"/>
      <c r="C199" s="133" t="s">
        <v>17</v>
      </c>
      <c r="D199" s="133">
        <f>SUM(D196:D198)</f>
        <v>77.2</v>
      </c>
      <c r="E199" s="133">
        <f>SUM(E196:E198)</f>
        <v>87.4</v>
      </c>
      <c r="F199" s="133">
        <f>SUM(F196:F198)</f>
        <v>68.099999999999994</v>
      </c>
      <c r="G199" s="139"/>
      <c r="H199" s="139"/>
      <c r="I199" s="139"/>
      <c r="J199" s="139"/>
      <c r="K199" s="384"/>
      <c r="L199" s="384"/>
      <c r="M199" s="384"/>
      <c r="N199" s="384"/>
      <c r="O199" s="137"/>
      <c r="P199" s="137"/>
      <c r="Q199" s="142"/>
      <c r="R199" s="140"/>
      <c r="S199" s="140"/>
      <c r="T199" s="386"/>
    </row>
    <row r="200" spans="1:20">
      <c r="A200" s="385"/>
      <c r="B200" s="385"/>
      <c r="C200" s="133" t="s">
        <v>210</v>
      </c>
      <c r="D200" s="387">
        <f>AVERAGE(K196,L196,M196)*SUM(D199+E199+F199)/1000</f>
        <v>54.529366666666675</v>
      </c>
      <c r="E200" s="388"/>
      <c r="F200" s="389"/>
      <c r="G200" s="139"/>
      <c r="H200" s="139"/>
      <c r="I200" s="139"/>
      <c r="J200" s="139"/>
      <c r="K200" s="385"/>
      <c r="L200" s="385"/>
      <c r="M200" s="385"/>
      <c r="N200" s="385"/>
      <c r="O200" s="143"/>
      <c r="P200" s="143"/>
      <c r="Q200" s="144"/>
      <c r="R200" s="140"/>
      <c r="S200" s="140"/>
      <c r="T200" s="386"/>
    </row>
    <row r="201" spans="1:20">
      <c r="A201" s="130"/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1"/>
      <c r="R201" s="131"/>
      <c r="S201" s="131"/>
      <c r="T201" s="131"/>
    </row>
  </sheetData>
  <mergeCells count="483">
    <mergeCell ref="N3:P3"/>
    <mergeCell ref="Q4:Q9"/>
    <mergeCell ref="R4:R9"/>
    <mergeCell ref="S4:S9"/>
    <mergeCell ref="T4:T9"/>
    <mergeCell ref="A5:A9"/>
    <mergeCell ref="B5:B9"/>
    <mergeCell ref="K5:K9"/>
    <mergeCell ref="L5:L9"/>
    <mergeCell ref="M5:M9"/>
    <mergeCell ref="A3:A4"/>
    <mergeCell ref="B3:B4"/>
    <mergeCell ref="C3:C4"/>
    <mergeCell ref="D3:F3"/>
    <mergeCell ref="G3:I3"/>
    <mergeCell ref="K3:M3"/>
    <mergeCell ref="N5:N9"/>
    <mergeCell ref="O5:O9"/>
    <mergeCell ref="P5:P9"/>
    <mergeCell ref="D9:F9"/>
    <mergeCell ref="A10:A14"/>
    <mergeCell ref="B10:B14"/>
    <mergeCell ref="K10:K14"/>
    <mergeCell ref="L10:L14"/>
    <mergeCell ref="M10:M14"/>
    <mergeCell ref="N10:N14"/>
    <mergeCell ref="D14:F14"/>
    <mergeCell ref="O10:O14"/>
    <mergeCell ref="P10:P14"/>
    <mergeCell ref="Q10:Q14"/>
    <mergeCell ref="T15:T20"/>
    <mergeCell ref="D20:F20"/>
    <mergeCell ref="Q15:Q20"/>
    <mergeCell ref="R15:R20"/>
    <mergeCell ref="S15:S20"/>
    <mergeCell ref="R10:R14"/>
    <mergeCell ref="S10:S14"/>
    <mergeCell ref="T10:T14"/>
    <mergeCell ref="O21:O30"/>
    <mergeCell ref="P21:P30"/>
    <mergeCell ref="N15:N20"/>
    <mergeCell ref="O15:O20"/>
    <mergeCell ref="P15:P20"/>
    <mergeCell ref="A15:A20"/>
    <mergeCell ref="B15:B20"/>
    <mergeCell ref="K15:K20"/>
    <mergeCell ref="L15:L20"/>
    <mergeCell ref="M15:M20"/>
    <mergeCell ref="N31:N35"/>
    <mergeCell ref="O31:O35"/>
    <mergeCell ref="P31:P35"/>
    <mergeCell ref="Q21:Q30"/>
    <mergeCell ref="R21:R30"/>
    <mergeCell ref="S21:S30"/>
    <mergeCell ref="T21:T30"/>
    <mergeCell ref="D30:F30"/>
    <mergeCell ref="A31:A35"/>
    <mergeCell ref="B31:B35"/>
    <mergeCell ref="K31:K35"/>
    <mergeCell ref="L31:L35"/>
    <mergeCell ref="M31:M35"/>
    <mergeCell ref="T31:T35"/>
    <mergeCell ref="D35:F35"/>
    <mergeCell ref="Q31:Q35"/>
    <mergeCell ref="R31:R35"/>
    <mergeCell ref="S31:S35"/>
    <mergeCell ref="A21:A30"/>
    <mergeCell ref="B21:B30"/>
    <mergeCell ref="K21:K30"/>
    <mergeCell ref="L21:L30"/>
    <mergeCell ref="M21:M30"/>
    <mergeCell ref="N21:N30"/>
    <mergeCell ref="D40:F40"/>
    <mergeCell ref="A41:A47"/>
    <mergeCell ref="B41:B47"/>
    <mergeCell ref="K41:K47"/>
    <mergeCell ref="L41:L47"/>
    <mergeCell ref="M41:M47"/>
    <mergeCell ref="T41:T47"/>
    <mergeCell ref="D47:F47"/>
    <mergeCell ref="Q41:Q47"/>
    <mergeCell ref="R41:R47"/>
    <mergeCell ref="S41:S47"/>
    <mergeCell ref="A36:A40"/>
    <mergeCell ref="B36:B40"/>
    <mergeCell ref="K36:K40"/>
    <mergeCell ref="L36:L40"/>
    <mergeCell ref="M36:M40"/>
    <mergeCell ref="N36:N40"/>
    <mergeCell ref="O36:O40"/>
    <mergeCell ref="P36:P40"/>
    <mergeCell ref="O48:O52"/>
    <mergeCell ref="P48:P52"/>
    <mergeCell ref="N41:N47"/>
    <mergeCell ref="O41:O47"/>
    <mergeCell ref="P41:P47"/>
    <mergeCell ref="Q36:Q40"/>
    <mergeCell ref="R36:R40"/>
    <mergeCell ref="S36:S40"/>
    <mergeCell ref="T36:T40"/>
    <mergeCell ref="N53:N59"/>
    <mergeCell ref="O53:O59"/>
    <mergeCell ref="P53:P59"/>
    <mergeCell ref="Q48:Q52"/>
    <mergeCell ref="R48:R52"/>
    <mergeCell ref="S48:S52"/>
    <mergeCell ref="T48:T52"/>
    <mergeCell ref="D52:F52"/>
    <mergeCell ref="A53:A59"/>
    <mergeCell ref="B53:B59"/>
    <mergeCell ref="K53:K59"/>
    <mergeCell ref="L53:L59"/>
    <mergeCell ref="M53:M59"/>
    <mergeCell ref="T53:T59"/>
    <mergeCell ref="D59:F59"/>
    <mergeCell ref="Q53:Q59"/>
    <mergeCell ref="R53:R59"/>
    <mergeCell ref="S53:S59"/>
    <mergeCell ref="A48:A52"/>
    <mergeCell ref="B48:B52"/>
    <mergeCell ref="K48:K52"/>
    <mergeCell ref="L48:L52"/>
    <mergeCell ref="M48:M52"/>
    <mergeCell ref="N48:N52"/>
    <mergeCell ref="D71:F71"/>
    <mergeCell ref="A72:A77"/>
    <mergeCell ref="B72:B77"/>
    <mergeCell ref="K72:K77"/>
    <mergeCell ref="L72:L77"/>
    <mergeCell ref="M72:M77"/>
    <mergeCell ref="T72:T77"/>
    <mergeCell ref="D77:F77"/>
    <mergeCell ref="Q72:Q77"/>
    <mergeCell ref="R72:R77"/>
    <mergeCell ref="S72:S77"/>
    <mergeCell ref="A60:A71"/>
    <mergeCell ref="B60:B71"/>
    <mergeCell ref="K60:K71"/>
    <mergeCell ref="L60:L71"/>
    <mergeCell ref="M60:M71"/>
    <mergeCell ref="N60:N71"/>
    <mergeCell ref="O60:O71"/>
    <mergeCell ref="P60:P71"/>
    <mergeCell ref="O78:O81"/>
    <mergeCell ref="P78:P81"/>
    <mergeCell ref="N72:N77"/>
    <mergeCell ref="O72:O77"/>
    <mergeCell ref="P72:P77"/>
    <mergeCell ref="Q60:Q71"/>
    <mergeCell ref="R60:R71"/>
    <mergeCell ref="S60:S71"/>
    <mergeCell ref="T60:T71"/>
    <mergeCell ref="N82:N86"/>
    <mergeCell ref="O82:O86"/>
    <mergeCell ref="P82:P86"/>
    <mergeCell ref="Q78:Q81"/>
    <mergeCell ref="R78:R81"/>
    <mergeCell ref="S78:S81"/>
    <mergeCell ref="T78:T81"/>
    <mergeCell ref="D81:F81"/>
    <mergeCell ref="A82:A86"/>
    <mergeCell ref="B82:B86"/>
    <mergeCell ref="K82:K86"/>
    <mergeCell ref="L82:L86"/>
    <mergeCell ref="M82:M86"/>
    <mergeCell ref="T82:T86"/>
    <mergeCell ref="D86:F86"/>
    <mergeCell ref="Q82:Q86"/>
    <mergeCell ref="R82:R86"/>
    <mergeCell ref="S82:S86"/>
    <mergeCell ref="A78:A81"/>
    <mergeCell ref="B78:B81"/>
    <mergeCell ref="K78:K81"/>
    <mergeCell ref="L78:L81"/>
    <mergeCell ref="M78:M81"/>
    <mergeCell ref="N78:N81"/>
    <mergeCell ref="D92:F92"/>
    <mergeCell ref="A93:A96"/>
    <mergeCell ref="B93:B96"/>
    <mergeCell ref="K93:K96"/>
    <mergeCell ref="L93:L96"/>
    <mergeCell ref="M93:M96"/>
    <mergeCell ref="T93:T96"/>
    <mergeCell ref="D96:F96"/>
    <mergeCell ref="Q93:Q96"/>
    <mergeCell ref="R93:R96"/>
    <mergeCell ref="S93:S96"/>
    <mergeCell ref="A87:A92"/>
    <mergeCell ref="B87:B92"/>
    <mergeCell ref="K87:K92"/>
    <mergeCell ref="L87:L92"/>
    <mergeCell ref="M87:M92"/>
    <mergeCell ref="N87:N92"/>
    <mergeCell ref="O87:O92"/>
    <mergeCell ref="P87:P92"/>
    <mergeCell ref="O97:O100"/>
    <mergeCell ref="P97:P100"/>
    <mergeCell ref="N93:N96"/>
    <mergeCell ref="O93:O96"/>
    <mergeCell ref="P93:P96"/>
    <mergeCell ref="Q87:Q92"/>
    <mergeCell ref="R87:R92"/>
    <mergeCell ref="S87:S92"/>
    <mergeCell ref="T87:T92"/>
    <mergeCell ref="N101:N106"/>
    <mergeCell ref="O101:O106"/>
    <mergeCell ref="P101:P106"/>
    <mergeCell ref="Q97:Q100"/>
    <mergeCell ref="R97:R100"/>
    <mergeCell ref="S97:S100"/>
    <mergeCell ref="T97:T100"/>
    <mergeCell ref="D100:F100"/>
    <mergeCell ref="A101:A106"/>
    <mergeCell ref="B101:B106"/>
    <mergeCell ref="K101:K106"/>
    <mergeCell ref="L101:L106"/>
    <mergeCell ref="M101:M106"/>
    <mergeCell ref="T101:T106"/>
    <mergeCell ref="D106:F106"/>
    <mergeCell ref="Q101:Q106"/>
    <mergeCell ref="R101:R106"/>
    <mergeCell ref="S101:S106"/>
    <mergeCell ref="A97:A100"/>
    <mergeCell ref="B97:B100"/>
    <mergeCell ref="K97:K100"/>
    <mergeCell ref="L97:L100"/>
    <mergeCell ref="M97:M100"/>
    <mergeCell ref="N97:N100"/>
    <mergeCell ref="Q107:Q110"/>
    <mergeCell ref="R107:R110"/>
    <mergeCell ref="S107:S110"/>
    <mergeCell ref="T107:T113"/>
    <mergeCell ref="D110:F110"/>
    <mergeCell ref="A111:A113"/>
    <mergeCell ref="B111:B113"/>
    <mergeCell ref="K111:K113"/>
    <mergeCell ref="L111:L113"/>
    <mergeCell ref="M111:M113"/>
    <mergeCell ref="D113:F113"/>
    <mergeCell ref="A107:A110"/>
    <mergeCell ref="B107:B110"/>
    <mergeCell ref="K107:K110"/>
    <mergeCell ref="L107:L110"/>
    <mergeCell ref="M107:M110"/>
    <mergeCell ref="N107:N110"/>
    <mergeCell ref="O107:O110"/>
    <mergeCell ref="P107:P110"/>
    <mergeCell ref="N111:N113"/>
    <mergeCell ref="O111:O113"/>
    <mergeCell ref="P111:P113"/>
    <mergeCell ref="T114:T117"/>
    <mergeCell ref="D117:F117"/>
    <mergeCell ref="Q114:Q117"/>
    <mergeCell ref="R114:R117"/>
    <mergeCell ref="S114:S117"/>
    <mergeCell ref="Q111:Q113"/>
    <mergeCell ref="R111:R113"/>
    <mergeCell ref="S111:S113"/>
    <mergeCell ref="O118:O122"/>
    <mergeCell ref="P118:P122"/>
    <mergeCell ref="N114:N117"/>
    <mergeCell ref="O114:O117"/>
    <mergeCell ref="P114:P117"/>
    <mergeCell ref="R118:R122"/>
    <mergeCell ref="S118:S122"/>
    <mergeCell ref="T118:T122"/>
    <mergeCell ref="A114:A117"/>
    <mergeCell ref="B114:B117"/>
    <mergeCell ref="K114:K117"/>
    <mergeCell ref="L114:L117"/>
    <mergeCell ref="M114:M117"/>
    <mergeCell ref="N123:N125"/>
    <mergeCell ref="O123:O125"/>
    <mergeCell ref="P123:P125"/>
    <mergeCell ref="Q118:Q122"/>
    <mergeCell ref="D122:F122"/>
    <mergeCell ref="A123:A125"/>
    <mergeCell ref="B123:B125"/>
    <mergeCell ref="K123:K125"/>
    <mergeCell ref="L123:L125"/>
    <mergeCell ref="M123:M125"/>
    <mergeCell ref="T123:T125"/>
    <mergeCell ref="D125:F125"/>
    <mergeCell ref="Q123:Q125"/>
    <mergeCell ref="R123:R125"/>
    <mergeCell ref="S123:S125"/>
    <mergeCell ref="A118:A122"/>
    <mergeCell ref="B118:B122"/>
    <mergeCell ref="K118:K122"/>
    <mergeCell ref="L118:L122"/>
    <mergeCell ref="M118:M122"/>
    <mergeCell ref="N118:N122"/>
    <mergeCell ref="D129:F129"/>
    <mergeCell ref="A130:A134"/>
    <mergeCell ref="B130:B134"/>
    <mergeCell ref="K130:K134"/>
    <mergeCell ref="L130:L134"/>
    <mergeCell ref="M130:M134"/>
    <mergeCell ref="T130:T134"/>
    <mergeCell ref="D134:F134"/>
    <mergeCell ref="Q130:Q134"/>
    <mergeCell ref="R130:R134"/>
    <mergeCell ref="S130:S134"/>
    <mergeCell ref="A126:A129"/>
    <mergeCell ref="B126:B129"/>
    <mergeCell ref="K126:K129"/>
    <mergeCell ref="L126:L129"/>
    <mergeCell ref="M126:M129"/>
    <mergeCell ref="N126:N129"/>
    <mergeCell ref="O126:O129"/>
    <mergeCell ref="P126:P129"/>
    <mergeCell ref="O135:O139"/>
    <mergeCell ref="P135:P139"/>
    <mergeCell ref="N130:N134"/>
    <mergeCell ref="O130:O134"/>
    <mergeCell ref="P130:P134"/>
    <mergeCell ref="Q126:Q129"/>
    <mergeCell ref="R126:R129"/>
    <mergeCell ref="S126:S129"/>
    <mergeCell ref="T126:T129"/>
    <mergeCell ref="N140:N144"/>
    <mergeCell ref="O140:O144"/>
    <mergeCell ref="P140:P144"/>
    <mergeCell ref="Q135:Q139"/>
    <mergeCell ref="R135:R139"/>
    <mergeCell ref="S135:S139"/>
    <mergeCell ref="T135:T139"/>
    <mergeCell ref="D139:F139"/>
    <mergeCell ref="A140:A144"/>
    <mergeCell ref="B140:B144"/>
    <mergeCell ref="K140:K144"/>
    <mergeCell ref="L140:L144"/>
    <mergeCell ref="M140:M144"/>
    <mergeCell ref="T140:T144"/>
    <mergeCell ref="D144:F144"/>
    <mergeCell ref="Q140:Q144"/>
    <mergeCell ref="R140:R144"/>
    <mergeCell ref="S140:S144"/>
    <mergeCell ref="A135:A139"/>
    <mergeCell ref="B135:B139"/>
    <mergeCell ref="K135:K139"/>
    <mergeCell ref="L135:L139"/>
    <mergeCell ref="M135:M139"/>
    <mergeCell ref="N135:N139"/>
    <mergeCell ref="D150:F150"/>
    <mergeCell ref="A151:A153"/>
    <mergeCell ref="B151:B153"/>
    <mergeCell ref="K151:K153"/>
    <mergeCell ref="L151:L153"/>
    <mergeCell ref="M151:M153"/>
    <mergeCell ref="T151:T153"/>
    <mergeCell ref="D153:F153"/>
    <mergeCell ref="Q151:Q153"/>
    <mergeCell ref="R151:R153"/>
    <mergeCell ref="S151:S153"/>
    <mergeCell ref="A145:A150"/>
    <mergeCell ref="B145:B150"/>
    <mergeCell ref="K145:K150"/>
    <mergeCell ref="L145:L150"/>
    <mergeCell ref="M145:M150"/>
    <mergeCell ref="N145:N150"/>
    <mergeCell ref="O145:O150"/>
    <mergeCell ref="P145:P150"/>
    <mergeCell ref="O154:O158"/>
    <mergeCell ref="P154:P158"/>
    <mergeCell ref="N151:N153"/>
    <mergeCell ref="O151:O153"/>
    <mergeCell ref="P151:P153"/>
    <mergeCell ref="Q145:Q150"/>
    <mergeCell ref="R145:R150"/>
    <mergeCell ref="S145:S150"/>
    <mergeCell ref="T145:T150"/>
    <mergeCell ref="N159:N165"/>
    <mergeCell ref="O159:O165"/>
    <mergeCell ref="P159:P165"/>
    <mergeCell ref="Q154:Q158"/>
    <mergeCell ref="R154:R158"/>
    <mergeCell ref="S154:S158"/>
    <mergeCell ref="T154:T158"/>
    <mergeCell ref="D158:F158"/>
    <mergeCell ref="A159:A165"/>
    <mergeCell ref="B159:B165"/>
    <mergeCell ref="K159:K165"/>
    <mergeCell ref="L159:L165"/>
    <mergeCell ref="M159:M165"/>
    <mergeCell ref="T159:T165"/>
    <mergeCell ref="D165:F165"/>
    <mergeCell ref="Q159:Q165"/>
    <mergeCell ref="R159:R165"/>
    <mergeCell ref="S159:S165"/>
    <mergeCell ref="A154:A158"/>
    <mergeCell ref="B154:B158"/>
    <mergeCell ref="K154:K158"/>
    <mergeCell ref="L154:L158"/>
    <mergeCell ref="M154:M158"/>
    <mergeCell ref="N154:N158"/>
    <mergeCell ref="D168:F168"/>
    <mergeCell ref="A169:A173"/>
    <mergeCell ref="B169:B173"/>
    <mergeCell ref="K169:K173"/>
    <mergeCell ref="L169:L173"/>
    <mergeCell ref="M169:M173"/>
    <mergeCell ref="T169:T173"/>
    <mergeCell ref="D173:F173"/>
    <mergeCell ref="Q169:Q173"/>
    <mergeCell ref="R169:R173"/>
    <mergeCell ref="S169:S173"/>
    <mergeCell ref="A166:A168"/>
    <mergeCell ref="B166:B168"/>
    <mergeCell ref="K166:K168"/>
    <mergeCell ref="L166:L168"/>
    <mergeCell ref="M166:M168"/>
    <mergeCell ref="N166:N168"/>
    <mergeCell ref="O166:O168"/>
    <mergeCell ref="P166:P168"/>
    <mergeCell ref="O174:O178"/>
    <mergeCell ref="P174:P178"/>
    <mergeCell ref="N169:N173"/>
    <mergeCell ref="O169:O173"/>
    <mergeCell ref="P169:P173"/>
    <mergeCell ref="Q166:Q168"/>
    <mergeCell ref="R166:R168"/>
    <mergeCell ref="S166:S168"/>
    <mergeCell ref="T166:T168"/>
    <mergeCell ref="N179:N182"/>
    <mergeCell ref="O179:O182"/>
    <mergeCell ref="P179:P182"/>
    <mergeCell ref="Q174:Q178"/>
    <mergeCell ref="R174:R178"/>
    <mergeCell ref="S174:S178"/>
    <mergeCell ref="T174:T178"/>
    <mergeCell ref="D178:F178"/>
    <mergeCell ref="A179:A182"/>
    <mergeCell ref="B179:B182"/>
    <mergeCell ref="K179:K182"/>
    <mergeCell ref="L179:L182"/>
    <mergeCell ref="M179:M182"/>
    <mergeCell ref="T179:T182"/>
    <mergeCell ref="D182:F182"/>
    <mergeCell ref="Q179:Q182"/>
    <mergeCell ref="R179:R182"/>
    <mergeCell ref="S179:S182"/>
    <mergeCell ref="A174:A178"/>
    <mergeCell ref="B174:B178"/>
    <mergeCell ref="K174:K178"/>
    <mergeCell ref="L174:L178"/>
    <mergeCell ref="M174:M178"/>
    <mergeCell ref="N174:N178"/>
    <mergeCell ref="M188:M195"/>
    <mergeCell ref="T188:T195"/>
    <mergeCell ref="D195:F195"/>
    <mergeCell ref="A183:A187"/>
    <mergeCell ref="B183:B187"/>
    <mergeCell ref="K183:K187"/>
    <mergeCell ref="L183:L187"/>
    <mergeCell ref="M183:M187"/>
    <mergeCell ref="N183:N187"/>
    <mergeCell ref="O183:O187"/>
    <mergeCell ref="P183:P187"/>
    <mergeCell ref="F1:K1"/>
    <mergeCell ref="A196:A200"/>
    <mergeCell ref="B196:B200"/>
    <mergeCell ref="K196:K200"/>
    <mergeCell ref="L196:L200"/>
    <mergeCell ref="M196:M200"/>
    <mergeCell ref="N196:N200"/>
    <mergeCell ref="T196:T200"/>
    <mergeCell ref="D200:F200"/>
    <mergeCell ref="N188:N195"/>
    <mergeCell ref="O188:O195"/>
    <mergeCell ref="P188:P195"/>
    <mergeCell ref="Q188:Q195"/>
    <mergeCell ref="R188:R195"/>
    <mergeCell ref="S188:S195"/>
    <mergeCell ref="Q183:Q187"/>
    <mergeCell ref="R183:R187"/>
    <mergeCell ref="S183:S187"/>
    <mergeCell ref="T183:T187"/>
    <mergeCell ref="D187:F187"/>
    <mergeCell ref="A188:A195"/>
    <mergeCell ref="B188:B195"/>
    <mergeCell ref="K188:K195"/>
    <mergeCell ref="L188:L19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85"/>
  <sheetViews>
    <sheetView workbookViewId="0">
      <selection activeCell="C1" sqref="C1:H1"/>
    </sheetView>
  </sheetViews>
  <sheetFormatPr defaultColWidth="9.140625" defaultRowHeight="15.75"/>
  <cols>
    <col min="1" max="14" width="9.140625" style="100"/>
    <col min="15" max="15" width="11.28515625" style="100" bestFit="1" customWidth="1"/>
    <col min="16" max="16384" width="9.140625" style="100"/>
  </cols>
  <sheetData>
    <row r="1" spans="1:15">
      <c r="C1" s="277" t="s">
        <v>404</v>
      </c>
      <c r="D1" s="277"/>
      <c r="E1" s="277"/>
      <c r="F1" s="277"/>
      <c r="G1" s="277"/>
      <c r="H1" s="277"/>
      <c r="I1" s="101"/>
      <c r="J1" s="101"/>
      <c r="K1" s="101"/>
      <c r="L1" s="101"/>
      <c r="M1" s="101"/>
      <c r="N1" s="101"/>
      <c r="O1" s="101"/>
    </row>
    <row r="2" spans="1:15" ht="94.5">
      <c r="A2" s="427" t="s">
        <v>405</v>
      </c>
      <c r="B2" s="427" t="s">
        <v>406</v>
      </c>
      <c r="C2" s="427" t="s">
        <v>72</v>
      </c>
      <c r="D2" s="427" t="s">
        <v>94</v>
      </c>
      <c r="E2" s="427"/>
      <c r="F2" s="427"/>
      <c r="G2" s="96" t="s">
        <v>407</v>
      </c>
      <c r="H2" s="96" t="s">
        <v>75</v>
      </c>
      <c r="I2" s="428" t="s">
        <v>257</v>
      </c>
      <c r="J2" s="428"/>
      <c r="K2" s="428"/>
      <c r="L2" s="427" t="s">
        <v>8</v>
      </c>
      <c r="M2" s="427"/>
      <c r="N2" s="427"/>
      <c r="O2" s="96" t="s">
        <v>408</v>
      </c>
    </row>
    <row r="3" spans="1:15">
      <c r="A3" s="427"/>
      <c r="B3" s="427"/>
      <c r="C3" s="427"/>
      <c r="D3" s="97" t="s">
        <v>10</v>
      </c>
      <c r="E3" s="98" t="s">
        <v>11</v>
      </c>
      <c r="F3" s="97" t="s">
        <v>12</v>
      </c>
      <c r="G3" s="102"/>
      <c r="H3" s="98"/>
      <c r="I3" s="98" t="s">
        <v>10</v>
      </c>
      <c r="J3" s="98" t="s">
        <v>11</v>
      </c>
      <c r="K3" s="98" t="s">
        <v>12</v>
      </c>
      <c r="L3" s="99" t="s">
        <v>13</v>
      </c>
      <c r="M3" s="99" t="s">
        <v>14</v>
      </c>
      <c r="N3" s="99" t="s">
        <v>15</v>
      </c>
      <c r="O3" s="103"/>
    </row>
    <row r="4" spans="1:15">
      <c r="A4" s="427" t="s">
        <v>409</v>
      </c>
      <c r="B4" s="427">
        <v>63</v>
      </c>
      <c r="C4" s="102">
        <v>1</v>
      </c>
      <c r="D4" s="102">
        <v>15</v>
      </c>
      <c r="E4" s="102">
        <v>13.3</v>
      </c>
      <c r="F4" s="102">
        <v>9.6</v>
      </c>
      <c r="G4" s="102">
        <v>219</v>
      </c>
      <c r="H4" s="427">
        <v>4</v>
      </c>
      <c r="I4" s="409">
        <v>232</v>
      </c>
      <c r="J4" s="409">
        <v>223</v>
      </c>
      <c r="K4" s="409">
        <v>213</v>
      </c>
      <c r="L4" s="409">
        <v>384</v>
      </c>
      <c r="M4" s="409">
        <v>384</v>
      </c>
      <c r="N4" s="409">
        <v>386</v>
      </c>
      <c r="O4" s="104"/>
    </row>
    <row r="5" spans="1:15">
      <c r="A5" s="427"/>
      <c r="B5" s="427"/>
      <c r="C5" s="102">
        <v>2</v>
      </c>
      <c r="D5" s="102">
        <v>51.5</v>
      </c>
      <c r="E5" s="102">
        <v>33.200000000000003</v>
      </c>
      <c r="F5" s="102">
        <v>59.5</v>
      </c>
      <c r="G5" s="102">
        <v>210</v>
      </c>
      <c r="H5" s="427"/>
      <c r="I5" s="410"/>
      <c r="J5" s="410"/>
      <c r="K5" s="410"/>
      <c r="L5" s="410"/>
      <c r="M5" s="410"/>
      <c r="N5" s="410"/>
      <c r="O5" s="105">
        <v>42177</v>
      </c>
    </row>
    <row r="6" spans="1:15">
      <c r="A6" s="427"/>
      <c r="B6" s="427"/>
      <c r="C6" s="97" t="s">
        <v>17</v>
      </c>
      <c r="D6" s="102">
        <v>66.5</v>
      </c>
      <c r="E6" s="102">
        <v>46.2</v>
      </c>
      <c r="F6" s="102">
        <v>69.099999999999994</v>
      </c>
      <c r="G6" s="418"/>
      <c r="H6" s="427"/>
      <c r="I6" s="410"/>
      <c r="J6" s="410"/>
      <c r="K6" s="410"/>
      <c r="L6" s="410"/>
      <c r="M6" s="410"/>
      <c r="N6" s="410"/>
      <c r="O6" s="106">
        <v>0.83333333333333337</v>
      </c>
    </row>
    <row r="7" spans="1:15">
      <c r="A7" s="427"/>
      <c r="B7" s="427"/>
      <c r="C7" s="97" t="s">
        <v>410</v>
      </c>
      <c r="D7" s="414">
        <f>AVERAGE(I4:K7)*SUM(D6:F6)/1000</f>
        <v>40.480800000000002</v>
      </c>
      <c r="E7" s="415"/>
      <c r="F7" s="416"/>
      <c r="G7" s="423"/>
      <c r="H7" s="427"/>
      <c r="I7" s="411"/>
      <c r="J7" s="411"/>
      <c r="K7" s="411"/>
      <c r="L7" s="411"/>
      <c r="M7" s="411"/>
      <c r="N7" s="411"/>
      <c r="O7" s="107"/>
    </row>
    <row r="8" spans="1:15">
      <c r="A8" s="427" t="s">
        <v>411</v>
      </c>
      <c r="B8" s="427">
        <v>400</v>
      </c>
      <c r="C8" s="102">
        <v>1</v>
      </c>
      <c r="D8" s="102">
        <v>144.80000000000001</v>
      </c>
      <c r="E8" s="102">
        <v>180</v>
      </c>
      <c r="F8" s="102">
        <v>114.5</v>
      </c>
      <c r="G8" s="102">
        <v>200</v>
      </c>
      <c r="H8" s="427">
        <v>4</v>
      </c>
      <c r="I8" s="409">
        <v>237</v>
      </c>
      <c r="J8" s="409">
        <v>234</v>
      </c>
      <c r="K8" s="409">
        <v>240</v>
      </c>
      <c r="L8" s="427">
        <v>412</v>
      </c>
      <c r="M8" s="427">
        <v>414</v>
      </c>
      <c r="N8" s="427">
        <v>416</v>
      </c>
      <c r="O8" s="104"/>
    </row>
    <row r="9" spans="1:15">
      <c r="A9" s="427"/>
      <c r="B9" s="427"/>
      <c r="C9" s="102">
        <v>2</v>
      </c>
      <c r="D9" s="102">
        <v>26.2</v>
      </c>
      <c r="E9" s="102">
        <v>2.7</v>
      </c>
      <c r="F9" s="102">
        <v>30</v>
      </c>
      <c r="G9" s="102">
        <v>205</v>
      </c>
      <c r="H9" s="427"/>
      <c r="I9" s="410"/>
      <c r="J9" s="410"/>
      <c r="K9" s="410"/>
      <c r="L9" s="427"/>
      <c r="M9" s="427"/>
      <c r="N9" s="427"/>
      <c r="O9" s="106"/>
    </row>
    <row r="10" spans="1:15">
      <c r="A10" s="427"/>
      <c r="B10" s="427"/>
      <c r="C10" s="102">
        <v>3</v>
      </c>
      <c r="D10" s="102">
        <v>73.3</v>
      </c>
      <c r="E10" s="102">
        <v>29.1</v>
      </c>
      <c r="F10" s="102">
        <v>36.299999999999997</v>
      </c>
      <c r="G10" s="102">
        <v>213</v>
      </c>
      <c r="H10" s="427"/>
      <c r="I10" s="410"/>
      <c r="J10" s="410"/>
      <c r="K10" s="410"/>
      <c r="L10" s="427"/>
      <c r="M10" s="427"/>
      <c r="N10" s="427"/>
      <c r="O10" s="105">
        <v>42177</v>
      </c>
    </row>
    <row r="11" spans="1:15">
      <c r="A11" s="427"/>
      <c r="B11" s="427"/>
      <c r="C11" s="97" t="s">
        <v>17</v>
      </c>
      <c r="D11" s="102">
        <v>244.3</v>
      </c>
      <c r="E11" s="102">
        <v>211.8</v>
      </c>
      <c r="F11" s="102">
        <v>180.8</v>
      </c>
      <c r="G11" s="418"/>
      <c r="H11" s="427"/>
      <c r="I11" s="410"/>
      <c r="J11" s="410"/>
      <c r="K11" s="410"/>
      <c r="L11" s="427"/>
      <c r="M11" s="427"/>
      <c r="N11" s="427"/>
      <c r="O11" s="106">
        <v>0.82291666666666663</v>
      </c>
    </row>
    <row r="12" spans="1:15">
      <c r="A12" s="427"/>
      <c r="B12" s="427"/>
      <c r="C12" s="97" t="s">
        <v>410</v>
      </c>
      <c r="D12" s="414">
        <f>AVERAGE(I8:K12)*SUM(D11:F11)/1000</f>
        <v>150.94530000000003</v>
      </c>
      <c r="E12" s="415"/>
      <c r="F12" s="416"/>
      <c r="G12" s="423"/>
      <c r="H12" s="427"/>
      <c r="I12" s="411"/>
      <c r="J12" s="411"/>
      <c r="K12" s="411"/>
      <c r="L12" s="427"/>
      <c r="M12" s="427"/>
      <c r="N12" s="427"/>
      <c r="O12" s="107"/>
    </row>
    <row r="13" spans="1:15">
      <c r="A13" s="409" t="s">
        <v>412</v>
      </c>
      <c r="B13" s="409">
        <v>400</v>
      </c>
      <c r="C13" s="108">
        <v>1</v>
      </c>
      <c r="D13" s="98">
        <v>132.80000000000001</v>
      </c>
      <c r="E13" s="98">
        <v>123.3</v>
      </c>
      <c r="F13" s="98">
        <v>113.3</v>
      </c>
      <c r="G13" s="107">
        <v>226</v>
      </c>
      <c r="H13" s="409">
        <v>3</v>
      </c>
      <c r="I13" s="409">
        <v>226</v>
      </c>
      <c r="J13" s="409">
        <v>227</v>
      </c>
      <c r="K13" s="409">
        <v>228</v>
      </c>
      <c r="L13" s="409">
        <v>399</v>
      </c>
      <c r="M13" s="409">
        <v>396</v>
      </c>
      <c r="N13" s="409">
        <v>394</v>
      </c>
      <c r="O13" s="104"/>
    </row>
    <row r="14" spans="1:15">
      <c r="A14" s="410"/>
      <c r="B14" s="422"/>
      <c r="C14" s="98" t="s">
        <v>17</v>
      </c>
      <c r="D14" s="98">
        <v>132.80000000000001</v>
      </c>
      <c r="E14" s="98">
        <v>123.3</v>
      </c>
      <c r="F14" s="98">
        <v>113.3</v>
      </c>
      <c r="G14" s="409"/>
      <c r="H14" s="410"/>
      <c r="I14" s="410"/>
      <c r="J14" s="410"/>
      <c r="K14" s="410"/>
      <c r="L14" s="410"/>
      <c r="M14" s="410"/>
      <c r="N14" s="410"/>
      <c r="O14" s="105">
        <v>42178</v>
      </c>
    </row>
    <row r="15" spans="1:15">
      <c r="A15" s="411"/>
      <c r="B15" s="421"/>
      <c r="C15" s="98" t="s">
        <v>410</v>
      </c>
      <c r="D15" s="414">
        <f>AVERAGE(I13:K15)*SUM(D14:F14)/1000</f>
        <v>83.853800000000007</v>
      </c>
      <c r="E15" s="415"/>
      <c r="F15" s="416"/>
      <c r="G15" s="421"/>
      <c r="H15" s="411"/>
      <c r="I15" s="411"/>
      <c r="J15" s="411"/>
      <c r="K15" s="411"/>
      <c r="L15" s="411"/>
      <c r="M15" s="411"/>
      <c r="N15" s="411"/>
      <c r="O15" s="109">
        <v>0.45833333333333331</v>
      </c>
    </row>
    <row r="16" spans="1:15">
      <c r="A16" s="409" t="s">
        <v>413</v>
      </c>
      <c r="B16" s="409">
        <v>250</v>
      </c>
      <c r="C16" s="110">
        <v>1</v>
      </c>
      <c r="D16" s="102">
        <v>28.5</v>
      </c>
      <c r="E16" s="102">
        <v>46.6</v>
      </c>
      <c r="F16" s="102">
        <v>41.1</v>
      </c>
      <c r="G16" s="102">
        <v>218</v>
      </c>
      <c r="H16" s="427">
        <v>3</v>
      </c>
      <c r="I16" s="409">
        <v>227</v>
      </c>
      <c r="J16" s="409">
        <v>234</v>
      </c>
      <c r="K16" s="409">
        <v>221</v>
      </c>
      <c r="L16" s="409">
        <v>400</v>
      </c>
      <c r="M16" s="409">
        <v>395</v>
      </c>
      <c r="N16" s="409">
        <v>397</v>
      </c>
      <c r="O16" s="104"/>
    </row>
    <row r="17" spans="1:15">
      <c r="A17" s="410"/>
      <c r="B17" s="410"/>
      <c r="C17" s="110">
        <v>2</v>
      </c>
      <c r="D17" s="102">
        <v>31.2</v>
      </c>
      <c r="E17" s="102">
        <v>32.9</v>
      </c>
      <c r="F17" s="102">
        <v>34.1</v>
      </c>
      <c r="G17" s="102">
        <v>215</v>
      </c>
      <c r="H17" s="427"/>
      <c r="I17" s="410"/>
      <c r="J17" s="410"/>
      <c r="K17" s="410"/>
      <c r="L17" s="410"/>
      <c r="M17" s="410"/>
      <c r="N17" s="410"/>
      <c r="O17" s="105">
        <v>42179</v>
      </c>
    </row>
    <row r="18" spans="1:15">
      <c r="A18" s="410"/>
      <c r="B18" s="410"/>
      <c r="C18" s="110" t="s">
        <v>414</v>
      </c>
      <c r="D18" s="102">
        <v>15.2</v>
      </c>
      <c r="E18" s="102"/>
      <c r="F18" s="102">
        <v>29.2</v>
      </c>
      <c r="G18" s="102"/>
      <c r="H18" s="427"/>
      <c r="I18" s="410"/>
      <c r="J18" s="410"/>
      <c r="K18" s="410"/>
      <c r="L18" s="410"/>
      <c r="M18" s="410"/>
      <c r="N18" s="410"/>
      <c r="O18" s="106">
        <v>0.83472222222222225</v>
      </c>
    </row>
    <row r="19" spans="1:15">
      <c r="A19" s="410"/>
      <c r="B19" s="410"/>
      <c r="C19" s="111" t="s">
        <v>17</v>
      </c>
      <c r="D19" s="102">
        <v>74.900000000000006</v>
      </c>
      <c r="E19" s="102">
        <v>79.5</v>
      </c>
      <c r="F19" s="102">
        <v>104.4</v>
      </c>
      <c r="G19" s="418"/>
      <c r="H19" s="427"/>
      <c r="I19" s="410"/>
      <c r="J19" s="410"/>
      <c r="K19" s="410"/>
      <c r="L19" s="410"/>
      <c r="M19" s="410"/>
      <c r="N19" s="410"/>
      <c r="O19" s="112"/>
    </row>
    <row r="20" spans="1:15">
      <c r="A20" s="411"/>
      <c r="B20" s="411"/>
      <c r="C20" s="113" t="s">
        <v>410</v>
      </c>
      <c r="D20" s="414">
        <f>AVERAGE(I16:K20)*SUM(D19:F19)/1000</f>
        <v>58.833866666666665</v>
      </c>
      <c r="E20" s="415"/>
      <c r="F20" s="416"/>
      <c r="G20" s="423"/>
      <c r="H20" s="427"/>
      <c r="I20" s="411"/>
      <c r="J20" s="411"/>
      <c r="K20" s="411"/>
      <c r="L20" s="411"/>
      <c r="M20" s="411"/>
      <c r="N20" s="411"/>
      <c r="O20" s="107"/>
    </row>
    <row r="21" spans="1:15">
      <c r="A21" s="409" t="s">
        <v>415</v>
      </c>
      <c r="B21" s="409">
        <v>63</v>
      </c>
      <c r="C21" s="110">
        <v>1</v>
      </c>
      <c r="D21" s="102">
        <v>56.2</v>
      </c>
      <c r="E21" s="102">
        <v>53.1</v>
      </c>
      <c r="F21" s="102">
        <v>52.3</v>
      </c>
      <c r="G21" s="102">
        <v>226</v>
      </c>
      <c r="H21" s="427">
        <v>3</v>
      </c>
      <c r="I21" s="427">
        <v>231</v>
      </c>
      <c r="J21" s="427">
        <v>228</v>
      </c>
      <c r="K21" s="427">
        <v>230</v>
      </c>
      <c r="L21" s="427">
        <v>394</v>
      </c>
      <c r="M21" s="427">
        <v>395</v>
      </c>
      <c r="N21" s="427">
        <v>399</v>
      </c>
      <c r="O21" s="114"/>
    </row>
    <row r="22" spans="1:15">
      <c r="A22" s="410"/>
      <c r="B22" s="410"/>
      <c r="C22" s="111" t="s">
        <v>17</v>
      </c>
      <c r="D22" s="102">
        <f>SUM(D21)</f>
        <v>56.2</v>
      </c>
      <c r="E22" s="102">
        <f>SUM(E21)</f>
        <v>53.1</v>
      </c>
      <c r="F22" s="102">
        <f>SUM(F21)</f>
        <v>52.3</v>
      </c>
      <c r="G22" s="418"/>
      <c r="H22" s="427"/>
      <c r="I22" s="427"/>
      <c r="J22" s="427"/>
      <c r="K22" s="427"/>
      <c r="L22" s="427"/>
      <c r="M22" s="427"/>
      <c r="N22" s="427"/>
      <c r="O22" s="105">
        <v>42177</v>
      </c>
    </row>
    <row r="23" spans="1:15">
      <c r="A23" s="411"/>
      <c r="B23" s="411"/>
      <c r="C23" s="111" t="s">
        <v>410</v>
      </c>
      <c r="D23" s="414">
        <f>AVERAGE(I21:K23)*SUM(D22:F22)/1000</f>
        <v>37.114133333333342</v>
      </c>
      <c r="E23" s="415"/>
      <c r="F23" s="416"/>
      <c r="G23" s="423"/>
      <c r="H23" s="427"/>
      <c r="I23" s="427"/>
      <c r="J23" s="427"/>
      <c r="K23" s="427"/>
      <c r="L23" s="427"/>
      <c r="M23" s="427"/>
      <c r="N23" s="427"/>
      <c r="O23" s="109">
        <v>0.80902777777777779</v>
      </c>
    </row>
    <row r="24" spans="1:15">
      <c r="A24" s="411" t="s">
        <v>416</v>
      </c>
      <c r="B24" s="410">
        <v>630</v>
      </c>
      <c r="C24" s="115">
        <v>1</v>
      </c>
      <c r="D24" s="116">
        <v>65.2</v>
      </c>
      <c r="E24" s="116">
        <v>103.1</v>
      </c>
      <c r="F24" s="116">
        <v>65.400000000000006</v>
      </c>
      <c r="G24" s="116">
        <v>205</v>
      </c>
      <c r="H24" s="410">
        <v>4</v>
      </c>
      <c r="I24" s="410">
        <v>230</v>
      </c>
      <c r="J24" s="410">
        <v>224</v>
      </c>
      <c r="K24" s="410">
        <v>228</v>
      </c>
      <c r="L24" s="410">
        <v>400</v>
      </c>
      <c r="M24" s="410">
        <v>396</v>
      </c>
      <c r="N24" s="410">
        <v>398</v>
      </c>
      <c r="O24" s="105"/>
    </row>
    <row r="25" spans="1:15">
      <c r="A25" s="427"/>
      <c r="B25" s="410"/>
      <c r="C25" s="110">
        <v>2</v>
      </c>
      <c r="D25" s="102">
        <v>89.5</v>
      </c>
      <c r="E25" s="102">
        <v>61.7</v>
      </c>
      <c r="F25" s="102">
        <v>52.2</v>
      </c>
      <c r="G25" s="102">
        <v>215</v>
      </c>
      <c r="H25" s="410"/>
      <c r="I25" s="410"/>
      <c r="J25" s="410"/>
      <c r="K25" s="410"/>
      <c r="L25" s="410"/>
      <c r="M25" s="410"/>
      <c r="N25" s="410"/>
      <c r="O25" s="106"/>
    </row>
    <row r="26" spans="1:15">
      <c r="A26" s="427"/>
      <c r="B26" s="410"/>
      <c r="C26" s="110">
        <v>3</v>
      </c>
      <c r="D26" s="102">
        <v>3.9</v>
      </c>
      <c r="E26" s="102">
        <v>19.5</v>
      </c>
      <c r="F26" s="102">
        <v>12.5</v>
      </c>
      <c r="G26" s="102">
        <v>223</v>
      </c>
      <c r="H26" s="410"/>
      <c r="I26" s="410"/>
      <c r="J26" s="410"/>
      <c r="K26" s="410"/>
      <c r="L26" s="410"/>
      <c r="M26" s="410"/>
      <c r="N26" s="410"/>
      <c r="O26" s="112"/>
    </row>
    <row r="27" spans="1:15">
      <c r="A27" s="427"/>
      <c r="B27" s="410"/>
      <c r="C27" s="110">
        <v>4</v>
      </c>
      <c r="D27" s="102">
        <v>14.5</v>
      </c>
      <c r="E27" s="102">
        <v>15.2</v>
      </c>
      <c r="F27" s="102">
        <v>8.3000000000000007</v>
      </c>
      <c r="G27" s="102">
        <v>219</v>
      </c>
      <c r="H27" s="410"/>
      <c r="I27" s="410"/>
      <c r="J27" s="410"/>
      <c r="K27" s="410"/>
      <c r="L27" s="410"/>
      <c r="M27" s="410"/>
      <c r="N27" s="410"/>
      <c r="O27" s="105">
        <v>42177</v>
      </c>
    </row>
    <row r="28" spans="1:15">
      <c r="A28" s="427"/>
      <c r="B28" s="410"/>
      <c r="C28" s="110" t="s">
        <v>417</v>
      </c>
      <c r="D28" s="102">
        <v>16.399999999999999</v>
      </c>
      <c r="E28" s="102"/>
      <c r="F28" s="102">
        <v>14.7</v>
      </c>
      <c r="G28" s="102"/>
      <c r="H28" s="410"/>
      <c r="I28" s="410"/>
      <c r="J28" s="410"/>
      <c r="K28" s="410"/>
      <c r="L28" s="410"/>
      <c r="M28" s="410"/>
      <c r="N28" s="410"/>
      <c r="O28" s="106">
        <v>0.81597222222222221</v>
      </c>
    </row>
    <row r="29" spans="1:15">
      <c r="A29" s="427"/>
      <c r="B29" s="410"/>
      <c r="C29" s="111" t="s">
        <v>17</v>
      </c>
      <c r="D29" s="102">
        <v>189.5</v>
      </c>
      <c r="E29" s="102">
        <v>199.7</v>
      </c>
      <c r="F29" s="102">
        <v>153.1</v>
      </c>
      <c r="G29" s="418"/>
      <c r="H29" s="410"/>
      <c r="I29" s="410"/>
      <c r="J29" s="410"/>
      <c r="K29" s="410"/>
      <c r="L29" s="410"/>
      <c r="M29" s="410"/>
      <c r="N29" s="410"/>
      <c r="O29" s="117"/>
    </row>
    <row r="30" spans="1:15">
      <c r="A30" s="427"/>
      <c r="B30" s="411"/>
      <c r="C30" s="6" t="s">
        <v>410</v>
      </c>
      <c r="D30" s="414">
        <f>AVERAGE(I24:K30)*SUM(D29:F29)/1000</f>
        <v>123.28286666666666</v>
      </c>
      <c r="E30" s="415"/>
      <c r="F30" s="416"/>
      <c r="G30" s="423"/>
      <c r="H30" s="411"/>
      <c r="I30" s="411"/>
      <c r="J30" s="411"/>
      <c r="K30" s="411"/>
      <c r="L30" s="411"/>
      <c r="M30" s="411"/>
      <c r="N30" s="411"/>
      <c r="O30" s="118"/>
    </row>
    <row r="31" spans="1:15">
      <c r="A31" s="424" t="s">
        <v>418</v>
      </c>
      <c r="B31" s="424">
        <v>250</v>
      </c>
      <c r="C31" s="110">
        <v>1</v>
      </c>
      <c r="D31" s="102">
        <v>11</v>
      </c>
      <c r="E31" s="102">
        <v>35.200000000000003</v>
      </c>
      <c r="F31" s="102">
        <v>17.399999999999999</v>
      </c>
      <c r="G31" s="102">
        <v>215</v>
      </c>
      <c r="H31" s="409">
        <v>3</v>
      </c>
      <c r="I31" s="409">
        <v>227</v>
      </c>
      <c r="J31" s="409">
        <v>233</v>
      </c>
      <c r="K31" s="409">
        <v>224</v>
      </c>
      <c r="L31" s="409">
        <v>399</v>
      </c>
      <c r="M31" s="409">
        <v>395</v>
      </c>
      <c r="N31" s="409">
        <v>397</v>
      </c>
      <c r="O31" s="104"/>
    </row>
    <row r="32" spans="1:15">
      <c r="A32" s="425"/>
      <c r="B32" s="425"/>
      <c r="C32" s="110">
        <v>2</v>
      </c>
      <c r="D32" s="102">
        <v>34.5</v>
      </c>
      <c r="E32" s="102">
        <v>33.700000000000003</v>
      </c>
      <c r="F32" s="102">
        <v>63.5</v>
      </c>
      <c r="G32" s="102">
        <v>210</v>
      </c>
      <c r="H32" s="410"/>
      <c r="I32" s="410"/>
      <c r="J32" s="410"/>
      <c r="K32" s="410"/>
      <c r="L32" s="410"/>
      <c r="M32" s="410"/>
      <c r="N32" s="410"/>
      <c r="O32" s="106"/>
    </row>
    <row r="33" spans="1:15">
      <c r="A33" s="425"/>
      <c r="B33" s="425"/>
      <c r="C33" s="110">
        <v>3</v>
      </c>
      <c r="D33" s="102">
        <v>15.6</v>
      </c>
      <c r="E33" s="102">
        <v>42.7</v>
      </c>
      <c r="F33" s="102">
        <v>45.1</v>
      </c>
      <c r="G33" s="102">
        <v>207</v>
      </c>
      <c r="H33" s="410"/>
      <c r="I33" s="410"/>
      <c r="J33" s="410"/>
      <c r="K33" s="410"/>
      <c r="L33" s="410"/>
      <c r="M33" s="410"/>
      <c r="N33" s="410"/>
      <c r="O33" s="105">
        <v>42179</v>
      </c>
    </row>
    <row r="34" spans="1:15">
      <c r="A34" s="425"/>
      <c r="B34" s="425"/>
      <c r="C34" s="110" t="s">
        <v>419</v>
      </c>
      <c r="D34" s="102">
        <v>40</v>
      </c>
      <c r="E34" s="102"/>
      <c r="F34" s="102"/>
      <c r="G34" s="102"/>
      <c r="H34" s="410"/>
      <c r="I34" s="410"/>
      <c r="J34" s="410"/>
      <c r="K34" s="410"/>
      <c r="L34" s="410"/>
      <c r="M34" s="410"/>
      <c r="N34" s="410"/>
      <c r="O34" s="106">
        <v>0.85416666666666663</v>
      </c>
    </row>
    <row r="35" spans="1:15">
      <c r="A35" s="425"/>
      <c r="B35" s="425"/>
      <c r="C35" s="111" t="s">
        <v>17</v>
      </c>
      <c r="D35" s="102">
        <v>101.1</v>
      </c>
      <c r="E35" s="102">
        <v>111.6</v>
      </c>
      <c r="F35" s="102">
        <v>126</v>
      </c>
      <c r="G35" s="418"/>
      <c r="H35" s="410"/>
      <c r="I35" s="410"/>
      <c r="J35" s="410"/>
      <c r="K35" s="410"/>
      <c r="L35" s="410"/>
      <c r="M35" s="410"/>
      <c r="N35" s="410"/>
      <c r="O35" s="112"/>
    </row>
    <row r="36" spans="1:15">
      <c r="A36" s="426"/>
      <c r="B36" s="426"/>
      <c r="C36" s="111" t="s">
        <v>410</v>
      </c>
      <c r="D36" s="414">
        <f>AVERAGE(I31:K36)*SUM(D35:F35)/1000</f>
        <v>77.22359999999999</v>
      </c>
      <c r="E36" s="415"/>
      <c r="F36" s="416"/>
      <c r="G36" s="423"/>
      <c r="H36" s="411"/>
      <c r="I36" s="411"/>
      <c r="J36" s="411"/>
      <c r="K36" s="411"/>
      <c r="L36" s="411"/>
      <c r="M36" s="411"/>
      <c r="N36" s="411"/>
      <c r="O36" s="107"/>
    </row>
    <row r="37" spans="1:15">
      <c r="A37" s="409" t="s">
        <v>420</v>
      </c>
      <c r="B37" s="409">
        <v>400</v>
      </c>
      <c r="C37" s="110">
        <v>1</v>
      </c>
      <c r="D37" s="102">
        <v>7.3</v>
      </c>
      <c r="E37" s="102">
        <v>0</v>
      </c>
      <c r="F37" s="102">
        <v>0.6</v>
      </c>
      <c r="G37" s="102">
        <v>218</v>
      </c>
      <c r="H37" s="409">
        <v>3</v>
      </c>
      <c r="I37" s="409">
        <v>216</v>
      </c>
      <c r="J37" s="409">
        <v>217</v>
      </c>
      <c r="K37" s="409">
        <v>219</v>
      </c>
      <c r="L37" s="409">
        <v>378</v>
      </c>
      <c r="M37" s="409">
        <v>380</v>
      </c>
      <c r="N37" s="409">
        <v>282</v>
      </c>
      <c r="O37" s="104"/>
    </row>
    <row r="38" spans="1:15">
      <c r="A38" s="410"/>
      <c r="B38" s="410"/>
      <c r="C38" s="110">
        <v>2</v>
      </c>
      <c r="D38" s="102">
        <v>39</v>
      </c>
      <c r="E38" s="102">
        <v>14.7</v>
      </c>
      <c r="F38" s="102">
        <v>31.2</v>
      </c>
      <c r="G38" s="102">
        <v>215</v>
      </c>
      <c r="H38" s="410"/>
      <c r="I38" s="410"/>
      <c r="J38" s="410"/>
      <c r="K38" s="410"/>
      <c r="L38" s="410"/>
      <c r="M38" s="410"/>
      <c r="N38" s="410"/>
      <c r="O38" s="105">
        <v>42178</v>
      </c>
    </row>
    <row r="39" spans="1:15">
      <c r="A39" s="410"/>
      <c r="B39" s="410"/>
      <c r="C39" s="111" t="s">
        <v>17</v>
      </c>
      <c r="D39" s="102">
        <f>SUM(D37:D38)</f>
        <v>46.3</v>
      </c>
      <c r="E39" s="102">
        <f>SUM(E37:E38)</f>
        <v>14.7</v>
      </c>
      <c r="F39" s="102">
        <f>SUM(F37:F38)</f>
        <v>31.8</v>
      </c>
      <c r="G39" s="418"/>
      <c r="H39" s="410"/>
      <c r="I39" s="410"/>
      <c r="J39" s="410"/>
      <c r="K39" s="410"/>
      <c r="L39" s="410"/>
      <c r="M39" s="410"/>
      <c r="N39" s="410"/>
      <c r="O39" s="106">
        <v>0.37847222222222227</v>
      </c>
    </row>
    <row r="40" spans="1:15">
      <c r="A40" s="410"/>
      <c r="B40" s="410"/>
      <c r="C40" s="113" t="s">
        <v>410</v>
      </c>
      <c r="D40" s="414">
        <f>AVERAGE(I37:K40)*SUM(D39:F39)/1000</f>
        <v>20.168533333333333</v>
      </c>
      <c r="E40" s="415"/>
      <c r="F40" s="416"/>
      <c r="G40" s="423"/>
      <c r="H40" s="411"/>
      <c r="I40" s="411"/>
      <c r="J40" s="411"/>
      <c r="K40" s="411"/>
      <c r="L40" s="411"/>
      <c r="M40" s="411"/>
      <c r="N40" s="411"/>
      <c r="O40" s="107"/>
    </row>
    <row r="41" spans="1:15">
      <c r="A41" s="409" t="s">
        <v>421</v>
      </c>
      <c r="B41" s="409">
        <v>160</v>
      </c>
      <c r="C41" s="110">
        <v>1</v>
      </c>
      <c r="D41" s="102">
        <v>37</v>
      </c>
      <c r="E41" s="102">
        <v>55</v>
      </c>
      <c r="F41" s="102">
        <v>1.8</v>
      </c>
      <c r="G41" s="102">
        <v>210</v>
      </c>
      <c r="H41" s="409">
        <v>3</v>
      </c>
      <c r="I41" s="409">
        <v>226</v>
      </c>
      <c r="J41" s="409">
        <v>230</v>
      </c>
      <c r="K41" s="409">
        <v>234</v>
      </c>
      <c r="L41" s="409">
        <v>402</v>
      </c>
      <c r="M41" s="409">
        <v>402</v>
      </c>
      <c r="N41" s="409">
        <v>408</v>
      </c>
      <c r="O41" s="104"/>
    </row>
    <row r="42" spans="1:15">
      <c r="A42" s="410"/>
      <c r="B42" s="410"/>
      <c r="C42" s="110">
        <v>2</v>
      </c>
      <c r="D42" s="102">
        <v>1.5</v>
      </c>
      <c r="E42" s="102">
        <v>23.8</v>
      </c>
      <c r="F42" s="102">
        <v>20.9</v>
      </c>
      <c r="G42" s="102">
        <v>212</v>
      </c>
      <c r="H42" s="410"/>
      <c r="I42" s="410"/>
      <c r="J42" s="410"/>
      <c r="K42" s="410"/>
      <c r="L42" s="410"/>
      <c r="M42" s="410"/>
      <c r="N42" s="410"/>
      <c r="O42" s="106"/>
    </row>
    <row r="43" spans="1:15">
      <c r="A43" s="410"/>
      <c r="B43" s="410"/>
      <c r="C43" s="110" t="s">
        <v>422</v>
      </c>
      <c r="D43" s="102"/>
      <c r="E43" s="102">
        <v>15.2</v>
      </c>
      <c r="F43" s="102"/>
      <c r="G43" s="102"/>
      <c r="H43" s="410"/>
      <c r="I43" s="410"/>
      <c r="J43" s="410"/>
      <c r="K43" s="410"/>
      <c r="L43" s="410"/>
      <c r="M43" s="410"/>
      <c r="N43" s="410"/>
      <c r="O43" s="105">
        <v>42177</v>
      </c>
    </row>
    <row r="44" spans="1:15">
      <c r="A44" s="410"/>
      <c r="B44" s="410"/>
      <c r="C44" s="111" t="s">
        <v>17</v>
      </c>
      <c r="D44" s="102">
        <v>38.5</v>
      </c>
      <c r="E44" s="102">
        <v>94</v>
      </c>
      <c r="F44" s="102">
        <v>22.9</v>
      </c>
      <c r="G44" s="418"/>
      <c r="H44" s="410"/>
      <c r="I44" s="410"/>
      <c r="J44" s="410"/>
      <c r="K44" s="410"/>
      <c r="L44" s="410"/>
      <c r="M44" s="410"/>
      <c r="N44" s="410"/>
      <c r="O44" s="106">
        <v>0.83680555555555547</v>
      </c>
    </row>
    <row r="45" spans="1:15">
      <c r="A45" s="411"/>
      <c r="B45" s="411"/>
      <c r="C45" s="113" t="s">
        <v>410</v>
      </c>
      <c r="D45" s="414">
        <f>AVERAGE(I41:K45)*SUM(D44:F44)/1000</f>
        <v>35.741999999999997</v>
      </c>
      <c r="E45" s="415"/>
      <c r="F45" s="416"/>
      <c r="G45" s="419"/>
      <c r="H45" s="411"/>
      <c r="I45" s="411"/>
      <c r="J45" s="411"/>
      <c r="K45" s="411"/>
      <c r="L45" s="411"/>
      <c r="M45" s="411"/>
      <c r="N45" s="411"/>
      <c r="O45" s="118"/>
    </row>
    <row r="46" spans="1:15">
      <c r="A46" s="409" t="s">
        <v>423</v>
      </c>
      <c r="B46" s="409">
        <v>160</v>
      </c>
      <c r="C46" s="110">
        <v>1</v>
      </c>
      <c r="D46" s="102">
        <v>10.199999999999999</v>
      </c>
      <c r="E46" s="102">
        <v>25.6</v>
      </c>
      <c r="F46" s="102">
        <v>48</v>
      </c>
      <c r="G46" s="102">
        <v>219</v>
      </c>
      <c r="H46" s="409">
        <v>4</v>
      </c>
      <c r="I46" s="409">
        <v>238</v>
      </c>
      <c r="J46" s="409">
        <v>232</v>
      </c>
      <c r="K46" s="409">
        <v>222</v>
      </c>
      <c r="L46" s="409">
        <v>403</v>
      </c>
      <c r="M46" s="409">
        <v>398</v>
      </c>
      <c r="N46" s="409">
        <v>402</v>
      </c>
      <c r="O46" s="104"/>
    </row>
    <row r="47" spans="1:15">
      <c r="A47" s="410"/>
      <c r="B47" s="410"/>
      <c r="C47" s="110">
        <v>2</v>
      </c>
      <c r="D47" s="102">
        <v>46</v>
      </c>
      <c r="E47" s="102">
        <v>41.5</v>
      </c>
      <c r="F47" s="102">
        <v>14.2</v>
      </c>
      <c r="G47" s="102">
        <v>216</v>
      </c>
      <c r="H47" s="410"/>
      <c r="I47" s="410"/>
      <c r="J47" s="410"/>
      <c r="K47" s="410"/>
      <c r="L47" s="410"/>
      <c r="M47" s="410"/>
      <c r="N47" s="410"/>
      <c r="O47" s="106"/>
    </row>
    <row r="48" spans="1:15">
      <c r="A48" s="410"/>
      <c r="B48" s="410"/>
      <c r="C48" s="110">
        <v>3</v>
      </c>
      <c r="D48" s="102">
        <v>64</v>
      </c>
      <c r="E48" s="102">
        <v>63.2</v>
      </c>
      <c r="F48" s="102">
        <v>59</v>
      </c>
      <c r="G48" s="102">
        <v>208</v>
      </c>
      <c r="H48" s="410"/>
      <c r="I48" s="410"/>
      <c r="J48" s="410"/>
      <c r="K48" s="410"/>
      <c r="L48" s="410"/>
      <c r="M48" s="410"/>
      <c r="N48" s="410"/>
      <c r="O48" s="105">
        <v>42177</v>
      </c>
    </row>
    <row r="49" spans="1:15">
      <c r="A49" s="410"/>
      <c r="B49" s="410"/>
      <c r="C49" s="110" t="s">
        <v>419</v>
      </c>
      <c r="D49" s="102">
        <v>8.1999999999999993</v>
      </c>
      <c r="E49" s="102">
        <v>15.3</v>
      </c>
      <c r="F49" s="102">
        <v>24.3</v>
      </c>
      <c r="G49" s="102"/>
      <c r="H49" s="410"/>
      <c r="I49" s="410"/>
      <c r="J49" s="410"/>
      <c r="K49" s="410"/>
      <c r="L49" s="410"/>
      <c r="M49" s="410"/>
      <c r="N49" s="410"/>
      <c r="O49" s="106">
        <v>0.85972222222222217</v>
      </c>
    </row>
    <row r="50" spans="1:15">
      <c r="A50" s="410"/>
      <c r="B50" s="410"/>
      <c r="C50" s="111" t="s">
        <v>17</v>
      </c>
      <c r="D50" s="102">
        <v>128.4</v>
      </c>
      <c r="E50" s="102">
        <v>145.6</v>
      </c>
      <c r="F50" s="102">
        <v>145.5</v>
      </c>
      <c r="G50" s="418"/>
      <c r="H50" s="410"/>
      <c r="I50" s="410"/>
      <c r="J50" s="410"/>
      <c r="K50" s="410"/>
      <c r="L50" s="410"/>
      <c r="M50" s="410"/>
      <c r="N50" s="410"/>
      <c r="O50" s="112"/>
    </row>
    <row r="51" spans="1:15">
      <c r="A51" s="411"/>
      <c r="B51" s="411"/>
      <c r="C51" s="6" t="s">
        <v>410</v>
      </c>
      <c r="D51" s="414">
        <f>AVERAGE(I46:K51)*SUM(D50:F50)/1000</f>
        <v>96.764666666666656</v>
      </c>
      <c r="E51" s="415"/>
      <c r="F51" s="416"/>
      <c r="G51" s="419"/>
      <c r="H51" s="411"/>
      <c r="I51" s="411"/>
      <c r="J51" s="411"/>
      <c r="K51" s="411"/>
      <c r="L51" s="411"/>
      <c r="M51" s="411"/>
      <c r="N51" s="411"/>
      <c r="O51" s="118"/>
    </row>
    <row r="52" spans="1:15">
      <c r="A52" s="409" t="s">
        <v>424</v>
      </c>
      <c r="B52" s="409">
        <v>160</v>
      </c>
      <c r="C52" s="110">
        <v>1</v>
      </c>
      <c r="D52" s="102">
        <v>28.6</v>
      </c>
      <c r="E52" s="102">
        <v>21.7</v>
      </c>
      <c r="F52" s="102">
        <v>38.5</v>
      </c>
      <c r="G52" s="102">
        <v>201</v>
      </c>
      <c r="H52" s="409">
        <v>3</v>
      </c>
      <c r="I52" s="409">
        <v>217</v>
      </c>
      <c r="J52" s="409">
        <v>207</v>
      </c>
      <c r="K52" s="409">
        <v>216</v>
      </c>
      <c r="L52" s="409">
        <v>370</v>
      </c>
      <c r="M52" s="409">
        <v>377</v>
      </c>
      <c r="N52" s="409">
        <v>370</v>
      </c>
      <c r="O52" s="104"/>
    </row>
    <row r="53" spans="1:15">
      <c r="A53" s="410"/>
      <c r="B53" s="410"/>
      <c r="C53" s="110">
        <v>2</v>
      </c>
      <c r="D53" s="102">
        <v>50.2</v>
      </c>
      <c r="E53" s="102">
        <v>59</v>
      </c>
      <c r="F53" s="102">
        <v>39.700000000000003</v>
      </c>
      <c r="G53" s="102">
        <v>218</v>
      </c>
      <c r="H53" s="410"/>
      <c r="I53" s="410"/>
      <c r="J53" s="410"/>
      <c r="K53" s="410"/>
      <c r="L53" s="410"/>
      <c r="M53" s="410"/>
      <c r="N53" s="410"/>
      <c r="O53" s="106"/>
    </row>
    <row r="54" spans="1:15">
      <c r="A54" s="410"/>
      <c r="B54" s="410"/>
      <c r="C54" s="110">
        <v>3</v>
      </c>
      <c r="D54" s="102">
        <v>12.4</v>
      </c>
      <c r="E54" s="102">
        <v>19.8</v>
      </c>
      <c r="F54" s="102">
        <v>4.3</v>
      </c>
      <c r="G54" s="102">
        <v>212</v>
      </c>
      <c r="H54" s="410"/>
      <c r="I54" s="410"/>
      <c r="J54" s="410"/>
      <c r="K54" s="410"/>
      <c r="L54" s="410"/>
      <c r="M54" s="410"/>
      <c r="N54" s="410"/>
      <c r="O54" s="105">
        <v>42179</v>
      </c>
    </row>
    <row r="55" spans="1:15">
      <c r="A55" s="410"/>
      <c r="B55" s="410"/>
      <c r="C55" s="111" t="s">
        <v>17</v>
      </c>
      <c r="D55" s="102">
        <f>SUM(D52:D54)</f>
        <v>91.200000000000017</v>
      </c>
      <c r="E55" s="102">
        <f>SUM(E52:E54)</f>
        <v>100.5</v>
      </c>
      <c r="F55" s="102">
        <f>SUM(F52:F54)</f>
        <v>82.5</v>
      </c>
      <c r="G55" s="418"/>
      <c r="H55" s="410"/>
      <c r="I55" s="410"/>
      <c r="J55" s="410"/>
      <c r="K55" s="410"/>
      <c r="L55" s="410"/>
      <c r="M55" s="410"/>
      <c r="N55" s="410"/>
      <c r="O55" s="106">
        <v>0.85972222222222217</v>
      </c>
    </row>
    <row r="56" spans="1:15">
      <c r="A56" s="411"/>
      <c r="B56" s="411"/>
      <c r="C56" s="111" t="s">
        <v>410</v>
      </c>
      <c r="D56" s="414">
        <f>AVERAGE(I52:K56)*SUM(D55:F55)/1000</f>
        <v>58.496000000000016</v>
      </c>
      <c r="E56" s="415"/>
      <c r="F56" s="416"/>
      <c r="G56" s="419"/>
      <c r="H56" s="411"/>
      <c r="I56" s="411"/>
      <c r="J56" s="411"/>
      <c r="K56" s="411"/>
      <c r="L56" s="411"/>
      <c r="M56" s="411"/>
      <c r="N56" s="411"/>
      <c r="O56" s="107"/>
    </row>
    <row r="57" spans="1:15">
      <c r="A57" s="409" t="s">
        <v>425</v>
      </c>
      <c r="B57" s="409">
        <v>400</v>
      </c>
      <c r="C57" s="110">
        <v>1</v>
      </c>
      <c r="D57" s="102">
        <v>87.8</v>
      </c>
      <c r="E57" s="102">
        <v>84.1</v>
      </c>
      <c r="F57" s="102">
        <v>93.5</v>
      </c>
      <c r="G57" s="102">
        <v>210</v>
      </c>
      <c r="H57" s="409">
        <v>4</v>
      </c>
      <c r="I57" s="409">
        <v>235</v>
      </c>
      <c r="J57" s="409">
        <v>242</v>
      </c>
      <c r="K57" s="409">
        <v>241</v>
      </c>
      <c r="L57" s="409">
        <v>418</v>
      </c>
      <c r="M57" s="409">
        <v>416</v>
      </c>
      <c r="N57" s="409">
        <v>420</v>
      </c>
      <c r="O57" s="104"/>
    </row>
    <row r="58" spans="1:15">
      <c r="A58" s="410"/>
      <c r="B58" s="410"/>
      <c r="C58" s="111" t="s">
        <v>17</v>
      </c>
      <c r="D58" s="102">
        <v>87.8</v>
      </c>
      <c r="E58" s="102">
        <v>84.1</v>
      </c>
      <c r="F58" s="102">
        <v>93.5</v>
      </c>
      <c r="G58" s="418"/>
      <c r="H58" s="410"/>
      <c r="I58" s="410"/>
      <c r="J58" s="410"/>
      <c r="K58" s="410"/>
      <c r="L58" s="410"/>
      <c r="M58" s="410"/>
      <c r="N58" s="410"/>
      <c r="O58" s="105">
        <v>42177</v>
      </c>
    </row>
    <row r="59" spans="1:15">
      <c r="A59" s="411"/>
      <c r="B59" s="411"/>
      <c r="C59" s="111" t="s">
        <v>410</v>
      </c>
      <c r="D59" s="414">
        <f>AVERAGE(I57:K59)*SUM(D58:F58)/1000</f>
        <v>63.519066666666667</v>
      </c>
      <c r="E59" s="415"/>
      <c r="F59" s="416"/>
      <c r="G59" s="419"/>
      <c r="H59" s="411"/>
      <c r="I59" s="411"/>
      <c r="J59" s="411"/>
      <c r="K59" s="411"/>
      <c r="L59" s="411"/>
      <c r="M59" s="411"/>
      <c r="N59" s="411"/>
      <c r="O59" s="109">
        <v>0.8041666666666667</v>
      </c>
    </row>
    <row r="60" spans="1:15">
      <c r="A60" s="409" t="s">
        <v>426</v>
      </c>
      <c r="B60" s="409">
        <v>400</v>
      </c>
      <c r="C60" s="110">
        <v>1</v>
      </c>
      <c r="D60" s="102">
        <v>45.2</v>
      </c>
      <c r="E60" s="102">
        <v>43.8</v>
      </c>
      <c r="F60" s="102">
        <v>49.6</v>
      </c>
      <c r="G60" s="102">
        <v>217</v>
      </c>
      <c r="H60" s="409">
        <v>4</v>
      </c>
      <c r="I60" s="409">
        <v>218</v>
      </c>
      <c r="J60" s="409">
        <v>219</v>
      </c>
      <c r="K60" s="409">
        <v>220</v>
      </c>
      <c r="L60" s="409">
        <v>380</v>
      </c>
      <c r="M60" s="409">
        <v>381</v>
      </c>
      <c r="N60" s="409">
        <v>386</v>
      </c>
      <c r="O60" s="104"/>
    </row>
    <row r="61" spans="1:15">
      <c r="A61" s="410"/>
      <c r="B61" s="410"/>
      <c r="C61" s="110">
        <v>2</v>
      </c>
      <c r="D61" s="102">
        <v>1.6</v>
      </c>
      <c r="E61" s="102">
        <v>2.5</v>
      </c>
      <c r="F61" s="102">
        <v>6.8</v>
      </c>
      <c r="G61" s="102">
        <v>219</v>
      </c>
      <c r="H61" s="410"/>
      <c r="I61" s="410"/>
      <c r="J61" s="410"/>
      <c r="K61" s="410"/>
      <c r="L61" s="410"/>
      <c r="M61" s="410"/>
      <c r="N61" s="410"/>
      <c r="O61" s="105"/>
    </row>
    <row r="62" spans="1:15">
      <c r="A62" s="410"/>
      <c r="B62" s="410"/>
      <c r="C62" s="110">
        <v>3</v>
      </c>
      <c r="D62" s="102">
        <v>58.8</v>
      </c>
      <c r="E62" s="102">
        <v>59.5</v>
      </c>
      <c r="F62" s="102">
        <v>68.8</v>
      </c>
      <c r="G62" s="102">
        <v>213</v>
      </c>
      <c r="H62" s="410"/>
      <c r="I62" s="410"/>
      <c r="J62" s="410"/>
      <c r="K62" s="410"/>
      <c r="L62" s="410"/>
      <c r="M62" s="410"/>
      <c r="N62" s="410"/>
      <c r="O62" s="105">
        <v>42177</v>
      </c>
    </row>
    <row r="63" spans="1:15">
      <c r="A63" s="410"/>
      <c r="B63" s="410"/>
      <c r="C63" s="111" t="s">
        <v>17</v>
      </c>
      <c r="D63" s="102">
        <v>105.5</v>
      </c>
      <c r="E63" s="102">
        <v>105.8</v>
      </c>
      <c r="F63" s="102">
        <v>125.2</v>
      </c>
      <c r="G63" s="418"/>
      <c r="H63" s="410"/>
      <c r="I63" s="410"/>
      <c r="J63" s="410"/>
      <c r="K63" s="410"/>
      <c r="L63" s="410"/>
      <c r="M63" s="410"/>
      <c r="N63" s="410"/>
      <c r="O63" s="106">
        <v>0.84305555555555556</v>
      </c>
    </row>
    <row r="64" spans="1:15">
      <c r="A64" s="411"/>
      <c r="B64" s="411"/>
      <c r="C64" s="113" t="s">
        <v>410</v>
      </c>
      <c r="D64" s="414">
        <f>AVERAGE(I60:K64)*SUM(D63:F63)/1000</f>
        <v>73.6935</v>
      </c>
      <c r="E64" s="415"/>
      <c r="F64" s="416"/>
      <c r="G64" s="419"/>
      <c r="H64" s="411"/>
      <c r="I64" s="411"/>
      <c r="J64" s="411"/>
      <c r="K64" s="411"/>
      <c r="L64" s="411"/>
      <c r="M64" s="411"/>
      <c r="N64" s="411"/>
      <c r="O64" s="107"/>
    </row>
    <row r="65" spans="1:15">
      <c r="A65" s="409" t="s">
        <v>427</v>
      </c>
      <c r="B65" s="409">
        <v>160</v>
      </c>
      <c r="C65" s="110">
        <v>1</v>
      </c>
      <c r="D65" s="102">
        <v>24.1</v>
      </c>
      <c r="E65" s="102">
        <v>17.8</v>
      </c>
      <c r="F65" s="102">
        <v>35.299999999999997</v>
      </c>
      <c r="G65" s="102">
        <v>221</v>
      </c>
      <c r="H65" s="409">
        <v>3</v>
      </c>
      <c r="I65" s="409">
        <v>219</v>
      </c>
      <c r="J65" s="409">
        <v>227</v>
      </c>
      <c r="K65" s="409">
        <v>220</v>
      </c>
      <c r="L65" s="409">
        <v>382</v>
      </c>
      <c r="M65" s="409">
        <v>389</v>
      </c>
      <c r="N65" s="409">
        <v>385</v>
      </c>
      <c r="O65" s="104"/>
    </row>
    <row r="66" spans="1:15">
      <c r="A66" s="410"/>
      <c r="B66" s="410"/>
      <c r="C66" s="110">
        <v>2</v>
      </c>
      <c r="D66" s="102">
        <v>0.3</v>
      </c>
      <c r="E66" s="102">
        <v>12.5</v>
      </c>
      <c r="F66" s="102">
        <v>2.5</v>
      </c>
      <c r="G66" s="102">
        <v>225</v>
      </c>
      <c r="H66" s="410"/>
      <c r="I66" s="410"/>
      <c r="J66" s="410"/>
      <c r="K66" s="410"/>
      <c r="L66" s="410"/>
      <c r="M66" s="410"/>
      <c r="N66" s="410"/>
      <c r="O66" s="106"/>
    </row>
    <row r="67" spans="1:15">
      <c r="A67" s="410"/>
      <c r="B67" s="410"/>
      <c r="C67" s="110">
        <v>3</v>
      </c>
      <c r="D67" s="102">
        <v>20.8</v>
      </c>
      <c r="E67" s="102">
        <v>20.100000000000001</v>
      </c>
      <c r="F67" s="102">
        <v>10.3</v>
      </c>
      <c r="G67" s="102">
        <v>218</v>
      </c>
      <c r="H67" s="410"/>
      <c r="I67" s="410"/>
      <c r="J67" s="410"/>
      <c r="K67" s="410"/>
      <c r="L67" s="410"/>
      <c r="M67" s="410"/>
      <c r="N67" s="410"/>
      <c r="O67" s="105">
        <v>42178</v>
      </c>
    </row>
    <row r="68" spans="1:15">
      <c r="A68" s="410"/>
      <c r="B68" s="410"/>
      <c r="C68" s="111" t="s">
        <v>17</v>
      </c>
      <c r="D68" s="102">
        <f>SUM(D65:D67)</f>
        <v>45.2</v>
      </c>
      <c r="E68" s="102">
        <f>SUM(E65:E67)</f>
        <v>50.400000000000006</v>
      </c>
      <c r="F68" s="102">
        <f>SUM(F65:F67)</f>
        <v>48.099999999999994</v>
      </c>
      <c r="G68" s="418"/>
      <c r="H68" s="410"/>
      <c r="I68" s="410"/>
      <c r="J68" s="410"/>
      <c r="K68" s="410"/>
      <c r="L68" s="410"/>
      <c r="M68" s="410"/>
      <c r="N68" s="410"/>
      <c r="O68" s="106">
        <v>0.40138888888888885</v>
      </c>
    </row>
    <row r="69" spans="1:15">
      <c r="A69" s="411"/>
      <c r="B69" s="411"/>
      <c r="C69" s="6" t="s">
        <v>410</v>
      </c>
      <c r="D69" s="414">
        <f>AVERAGE(I65:K69)*SUM(D68:F68)/1000</f>
        <v>31.901399999999999</v>
      </c>
      <c r="E69" s="415"/>
      <c r="F69" s="416"/>
      <c r="G69" s="419"/>
      <c r="H69" s="411"/>
      <c r="I69" s="411"/>
      <c r="J69" s="411"/>
      <c r="K69" s="411"/>
      <c r="L69" s="411"/>
      <c r="M69" s="411"/>
      <c r="N69" s="411"/>
      <c r="O69" s="107"/>
    </row>
    <row r="70" spans="1:15">
      <c r="A70" s="409" t="s">
        <v>428</v>
      </c>
      <c r="B70" s="409">
        <v>250</v>
      </c>
      <c r="C70" s="97">
        <v>1</v>
      </c>
      <c r="D70" s="97">
        <v>146.30000000000001</v>
      </c>
      <c r="E70" s="97">
        <v>146.5</v>
      </c>
      <c r="F70" s="97">
        <v>55.9</v>
      </c>
      <c r="G70" s="119">
        <v>205</v>
      </c>
      <c r="H70" s="112"/>
      <c r="I70" s="112"/>
      <c r="J70" s="112"/>
      <c r="K70" s="112"/>
      <c r="L70" s="112"/>
      <c r="M70" s="112"/>
      <c r="N70" s="112"/>
      <c r="O70" s="112"/>
    </row>
    <row r="71" spans="1:15">
      <c r="A71" s="410"/>
      <c r="B71" s="410"/>
      <c r="C71" s="97">
        <v>2</v>
      </c>
      <c r="D71" s="97">
        <v>29.1</v>
      </c>
      <c r="E71" s="97">
        <v>33.799999999999997</v>
      </c>
      <c r="F71" s="97">
        <v>38.5</v>
      </c>
      <c r="G71" s="119">
        <v>215</v>
      </c>
      <c r="H71" s="112">
        <v>3</v>
      </c>
      <c r="I71" s="112">
        <v>234</v>
      </c>
      <c r="J71" s="112">
        <v>230</v>
      </c>
      <c r="K71" s="112">
        <v>242</v>
      </c>
      <c r="L71" s="112">
        <v>404</v>
      </c>
      <c r="M71" s="112">
        <v>403</v>
      </c>
      <c r="N71" s="112">
        <v>406</v>
      </c>
      <c r="O71" s="105">
        <v>42177</v>
      </c>
    </row>
    <row r="72" spans="1:15">
      <c r="A72" s="410"/>
      <c r="B72" s="410"/>
      <c r="C72" s="97" t="s">
        <v>17</v>
      </c>
      <c r="D72" s="97">
        <f>SUM(D70:D71)</f>
        <v>175.4</v>
      </c>
      <c r="E72" s="97">
        <v>180.3</v>
      </c>
      <c r="F72" s="97">
        <v>94.4</v>
      </c>
      <c r="G72" s="418"/>
      <c r="H72" s="112"/>
      <c r="I72" s="112"/>
      <c r="J72" s="112"/>
      <c r="K72" s="112"/>
      <c r="L72" s="112"/>
      <c r="M72" s="112"/>
      <c r="N72" s="112"/>
      <c r="O72" s="106">
        <v>0.41666666666666669</v>
      </c>
    </row>
    <row r="73" spans="1:15">
      <c r="A73" s="421"/>
      <c r="B73" s="421"/>
      <c r="C73" s="97" t="s">
        <v>410</v>
      </c>
      <c r="D73" s="414">
        <f>AVERAGE(I70:K73)*SUM(D72:F72)/1000</f>
        <v>105.92353333333334</v>
      </c>
      <c r="E73" s="415"/>
      <c r="F73" s="416"/>
      <c r="G73" s="419"/>
      <c r="H73" s="112"/>
      <c r="I73" s="112"/>
      <c r="J73" s="112"/>
      <c r="K73" s="112"/>
      <c r="L73" s="112"/>
      <c r="M73" s="112"/>
      <c r="N73" s="112"/>
      <c r="O73" s="112"/>
    </row>
    <row r="74" spans="1:15">
      <c r="A74" s="409" t="s">
        <v>429</v>
      </c>
      <c r="B74" s="409">
        <v>400</v>
      </c>
      <c r="C74" s="110">
        <v>1</v>
      </c>
      <c r="D74" s="102">
        <v>15.4</v>
      </c>
      <c r="E74" s="102">
        <v>8.1999999999999993</v>
      </c>
      <c r="F74" s="102">
        <v>0.3</v>
      </c>
      <c r="G74" s="102">
        <v>224</v>
      </c>
      <c r="H74" s="409">
        <v>4</v>
      </c>
      <c r="I74" s="409">
        <v>229</v>
      </c>
      <c r="J74" s="409">
        <v>242</v>
      </c>
      <c r="K74" s="409">
        <v>224</v>
      </c>
      <c r="L74" s="409">
        <v>403</v>
      </c>
      <c r="M74" s="409">
        <v>404</v>
      </c>
      <c r="N74" s="409">
        <v>409</v>
      </c>
      <c r="O74" s="104"/>
    </row>
    <row r="75" spans="1:15">
      <c r="A75" s="410"/>
      <c r="B75" s="410"/>
      <c r="C75" s="110">
        <v>2</v>
      </c>
      <c r="D75" s="102">
        <v>38.200000000000003</v>
      </c>
      <c r="E75" s="102">
        <v>14.3</v>
      </c>
      <c r="F75" s="102">
        <v>6.3</v>
      </c>
      <c r="G75" s="102">
        <v>218</v>
      </c>
      <c r="H75" s="410"/>
      <c r="I75" s="410"/>
      <c r="J75" s="410"/>
      <c r="K75" s="410"/>
      <c r="L75" s="410"/>
      <c r="M75" s="410"/>
      <c r="N75" s="410"/>
      <c r="O75" s="106"/>
    </row>
    <row r="76" spans="1:15">
      <c r="A76" s="410"/>
      <c r="B76" s="410"/>
      <c r="C76" s="110">
        <v>3</v>
      </c>
      <c r="D76" s="102">
        <v>165.5</v>
      </c>
      <c r="E76" s="102">
        <v>72.400000000000006</v>
      </c>
      <c r="F76" s="102">
        <v>94.4</v>
      </c>
      <c r="G76" s="102">
        <v>205</v>
      </c>
      <c r="H76" s="410"/>
      <c r="I76" s="410"/>
      <c r="J76" s="410"/>
      <c r="K76" s="410"/>
      <c r="L76" s="410"/>
      <c r="M76" s="410"/>
      <c r="N76" s="410"/>
      <c r="O76" s="112"/>
    </row>
    <row r="77" spans="1:15">
      <c r="A77" s="410"/>
      <c r="B77" s="410"/>
      <c r="C77" s="110" t="s">
        <v>430</v>
      </c>
      <c r="D77" s="102"/>
      <c r="E77" s="102">
        <v>77</v>
      </c>
      <c r="F77" s="102"/>
      <c r="G77" s="102"/>
      <c r="H77" s="410"/>
      <c r="I77" s="410"/>
      <c r="J77" s="410"/>
      <c r="K77" s="410"/>
      <c r="L77" s="410"/>
      <c r="M77" s="410"/>
      <c r="N77" s="410"/>
      <c r="O77" s="105">
        <v>42177</v>
      </c>
    </row>
    <row r="78" spans="1:15">
      <c r="A78" s="410"/>
      <c r="B78" s="410"/>
      <c r="C78" s="110" t="s">
        <v>431</v>
      </c>
      <c r="D78" s="102"/>
      <c r="E78" s="102"/>
      <c r="F78" s="102">
        <v>26</v>
      </c>
      <c r="G78" s="102"/>
      <c r="H78" s="410"/>
      <c r="I78" s="410"/>
      <c r="J78" s="410"/>
      <c r="K78" s="410"/>
      <c r="L78" s="410"/>
      <c r="M78" s="410"/>
      <c r="N78" s="410"/>
      <c r="O78" s="120" t="s">
        <v>432</v>
      </c>
    </row>
    <row r="79" spans="1:15">
      <c r="A79" s="410"/>
      <c r="B79" s="410"/>
      <c r="C79" s="111" t="s">
        <v>17</v>
      </c>
      <c r="D79" s="102">
        <f>SUM(D74:D78)</f>
        <v>219.1</v>
      </c>
      <c r="E79" s="102">
        <f>SUM(E74:E78)</f>
        <v>171.9</v>
      </c>
      <c r="F79" s="102">
        <f>SUM(F74:F78)</f>
        <v>127</v>
      </c>
      <c r="G79" s="418"/>
      <c r="H79" s="410"/>
      <c r="I79" s="410"/>
      <c r="J79" s="410"/>
      <c r="K79" s="410"/>
      <c r="L79" s="410"/>
      <c r="M79" s="410"/>
      <c r="N79" s="410"/>
      <c r="O79" s="117"/>
    </row>
    <row r="80" spans="1:15">
      <c r="A80" s="411"/>
      <c r="B80" s="411"/>
      <c r="C80" s="97" t="s">
        <v>410</v>
      </c>
      <c r="D80" s="414">
        <f>AVERAGE(I74:K80)*SUM(D79:F79)/1000</f>
        <v>120.00333333333333</v>
      </c>
      <c r="E80" s="415"/>
      <c r="F80" s="416"/>
      <c r="G80" s="419"/>
      <c r="H80" s="411"/>
      <c r="I80" s="411"/>
      <c r="J80" s="411"/>
      <c r="K80" s="411"/>
      <c r="L80" s="411"/>
      <c r="M80" s="411"/>
      <c r="N80" s="411"/>
      <c r="O80" s="118"/>
    </row>
    <row r="81" spans="1:15">
      <c r="A81" s="409" t="s">
        <v>433</v>
      </c>
      <c r="B81" s="409">
        <v>400</v>
      </c>
      <c r="C81" s="102">
        <v>1</v>
      </c>
      <c r="D81" s="102">
        <v>33.700000000000003</v>
      </c>
      <c r="E81" s="102">
        <v>11.5</v>
      </c>
      <c r="F81" s="102">
        <v>8.9</v>
      </c>
      <c r="G81" s="102">
        <v>219</v>
      </c>
      <c r="H81" s="409">
        <v>4</v>
      </c>
      <c r="I81" s="409">
        <v>240</v>
      </c>
      <c r="J81" s="409">
        <v>234</v>
      </c>
      <c r="K81" s="409">
        <v>240</v>
      </c>
      <c r="L81" s="409">
        <v>419</v>
      </c>
      <c r="M81" s="409">
        <v>414</v>
      </c>
      <c r="N81" s="409">
        <v>416</v>
      </c>
      <c r="O81" s="104"/>
    </row>
    <row r="82" spans="1:15">
      <c r="A82" s="410"/>
      <c r="B82" s="410"/>
      <c r="C82" s="102">
        <v>2</v>
      </c>
      <c r="D82" s="102">
        <v>50.4</v>
      </c>
      <c r="E82" s="102">
        <v>38.4</v>
      </c>
      <c r="F82" s="102">
        <v>39.4</v>
      </c>
      <c r="G82" s="102">
        <v>211</v>
      </c>
      <c r="H82" s="410"/>
      <c r="I82" s="410"/>
      <c r="J82" s="410"/>
      <c r="K82" s="410"/>
      <c r="L82" s="410"/>
      <c r="M82" s="410"/>
      <c r="N82" s="410"/>
      <c r="O82" s="106"/>
    </row>
    <row r="83" spans="1:15">
      <c r="A83" s="410"/>
      <c r="B83" s="410"/>
      <c r="C83" s="102">
        <v>3</v>
      </c>
      <c r="D83" s="102">
        <v>27.4</v>
      </c>
      <c r="E83" s="102">
        <v>40.6</v>
      </c>
      <c r="F83" s="102">
        <v>32.6</v>
      </c>
      <c r="G83" s="102">
        <v>210</v>
      </c>
      <c r="H83" s="410"/>
      <c r="I83" s="410"/>
      <c r="J83" s="410"/>
      <c r="K83" s="410"/>
      <c r="L83" s="410"/>
      <c r="M83" s="410"/>
      <c r="N83" s="410"/>
      <c r="O83" s="105">
        <v>42177</v>
      </c>
    </row>
    <row r="84" spans="1:15">
      <c r="A84" s="410"/>
      <c r="B84" s="410"/>
      <c r="C84" s="102">
        <v>4</v>
      </c>
      <c r="D84" s="102">
        <v>110.7</v>
      </c>
      <c r="E84" s="102">
        <v>124</v>
      </c>
      <c r="F84" s="102">
        <v>91.3</v>
      </c>
      <c r="G84" s="102">
        <v>200</v>
      </c>
      <c r="H84" s="410"/>
      <c r="I84" s="410"/>
      <c r="J84" s="410"/>
      <c r="K84" s="410"/>
      <c r="L84" s="410"/>
      <c r="M84" s="410"/>
      <c r="N84" s="410"/>
      <c r="O84" s="106">
        <v>0.43402777777777773</v>
      </c>
    </row>
    <row r="85" spans="1:15">
      <c r="A85" s="410"/>
      <c r="B85" s="410"/>
      <c r="C85" s="102" t="s">
        <v>417</v>
      </c>
      <c r="D85" s="102">
        <v>15</v>
      </c>
      <c r="E85" s="102"/>
      <c r="F85" s="102">
        <v>32.1</v>
      </c>
      <c r="G85" s="102"/>
      <c r="H85" s="410"/>
      <c r="I85" s="410"/>
      <c r="J85" s="410"/>
      <c r="K85" s="410"/>
      <c r="L85" s="410"/>
      <c r="M85" s="410"/>
      <c r="N85" s="410"/>
      <c r="O85" s="112"/>
    </row>
    <row r="86" spans="1:15">
      <c r="A86" s="410"/>
      <c r="B86" s="410"/>
      <c r="C86" s="97" t="s">
        <v>17</v>
      </c>
      <c r="D86" s="102">
        <f>SUM(D81:D85)</f>
        <v>237.2</v>
      </c>
      <c r="E86" s="102">
        <f>SUM(E81:E85)</f>
        <v>214.5</v>
      </c>
      <c r="F86" s="102">
        <f>SUM(F81:F85)</f>
        <v>204.29999999999998</v>
      </c>
      <c r="G86" s="418"/>
      <c r="H86" s="410"/>
      <c r="I86" s="410"/>
      <c r="J86" s="410"/>
      <c r="K86" s="410"/>
      <c r="L86" s="410"/>
      <c r="M86" s="410"/>
      <c r="N86" s="410"/>
      <c r="O86" s="112"/>
    </row>
    <row r="87" spans="1:15">
      <c r="A87" s="411"/>
      <c r="B87" s="411"/>
      <c r="C87" s="97" t="s">
        <v>410</v>
      </c>
      <c r="D87" s="414">
        <f>AVERAGE(I81:K87)*SUM(D86:F86)/1000</f>
        <v>156.12799999999999</v>
      </c>
      <c r="E87" s="415"/>
      <c r="F87" s="416"/>
      <c r="G87" s="419"/>
      <c r="H87" s="411"/>
      <c r="I87" s="411"/>
      <c r="J87" s="411"/>
      <c r="K87" s="411"/>
      <c r="L87" s="411"/>
      <c r="M87" s="411"/>
      <c r="N87" s="411"/>
      <c r="O87" s="107"/>
    </row>
    <row r="88" spans="1:15">
      <c r="A88" s="409" t="s">
        <v>434</v>
      </c>
      <c r="B88" s="409">
        <v>160</v>
      </c>
      <c r="C88" s="97">
        <v>1</v>
      </c>
      <c r="D88" s="97">
        <v>1.2</v>
      </c>
      <c r="E88" s="97">
        <v>4</v>
      </c>
      <c r="F88" s="97">
        <v>0</v>
      </c>
      <c r="G88" s="119">
        <v>220</v>
      </c>
      <c r="H88" s="112"/>
      <c r="I88" s="112"/>
      <c r="J88" s="112"/>
      <c r="K88" s="112"/>
      <c r="L88" s="112"/>
      <c r="M88" s="112"/>
      <c r="N88" s="112"/>
      <c r="O88" s="112"/>
    </row>
    <row r="89" spans="1:15">
      <c r="A89" s="410"/>
      <c r="B89" s="410"/>
      <c r="C89" s="97">
        <v>2</v>
      </c>
      <c r="D89" s="97">
        <v>53.3</v>
      </c>
      <c r="E89" s="97">
        <v>39</v>
      </c>
      <c r="F89" s="97">
        <v>44.5</v>
      </c>
      <c r="G89" s="119">
        <v>204</v>
      </c>
      <c r="H89" s="112"/>
      <c r="I89" s="112"/>
      <c r="J89" s="112"/>
      <c r="K89" s="112"/>
      <c r="L89" s="112"/>
      <c r="M89" s="112"/>
      <c r="N89" s="112"/>
      <c r="O89" s="112"/>
    </row>
    <row r="90" spans="1:15">
      <c r="A90" s="410"/>
      <c r="B90" s="410"/>
      <c r="C90" s="97">
        <v>3</v>
      </c>
      <c r="D90" s="97">
        <v>6.2</v>
      </c>
      <c r="E90" s="97">
        <v>10.199999999999999</v>
      </c>
      <c r="F90" s="97">
        <v>23.5</v>
      </c>
      <c r="G90" s="119">
        <v>207</v>
      </c>
      <c r="H90" s="112">
        <v>4</v>
      </c>
      <c r="I90" s="112">
        <v>239</v>
      </c>
      <c r="J90" s="112">
        <v>249</v>
      </c>
      <c r="K90" s="112">
        <v>236</v>
      </c>
      <c r="L90" s="112">
        <v>412</v>
      </c>
      <c r="M90" s="112">
        <v>416</v>
      </c>
      <c r="N90" s="112">
        <v>420</v>
      </c>
      <c r="O90" s="105">
        <v>42177</v>
      </c>
    </row>
    <row r="91" spans="1:15">
      <c r="A91" s="410"/>
      <c r="B91" s="410"/>
      <c r="C91" s="97" t="s">
        <v>17</v>
      </c>
      <c r="D91" s="97">
        <v>60.7</v>
      </c>
      <c r="E91" s="97">
        <v>53.2</v>
      </c>
      <c r="F91" s="97">
        <v>68</v>
      </c>
      <c r="G91" s="418"/>
      <c r="H91" s="112"/>
      <c r="I91" s="112"/>
      <c r="J91" s="112"/>
      <c r="K91" s="112"/>
      <c r="L91" s="112"/>
      <c r="M91" s="112"/>
      <c r="N91" s="112"/>
      <c r="O91" s="106">
        <v>0.89236111111111116</v>
      </c>
    </row>
    <row r="92" spans="1:15">
      <c r="A92" s="422"/>
      <c r="B92" s="422"/>
      <c r="C92" s="121" t="s">
        <v>410</v>
      </c>
      <c r="D92" s="414">
        <f>AVERAGE(I88:K92)*SUM(D91:F91)/1000</f>
        <v>43.898533333333333</v>
      </c>
      <c r="E92" s="415"/>
      <c r="F92" s="416"/>
      <c r="G92" s="423"/>
      <c r="H92" s="112"/>
      <c r="I92" s="112"/>
      <c r="J92" s="112"/>
      <c r="K92" s="112"/>
      <c r="L92" s="112"/>
      <c r="M92" s="112"/>
      <c r="N92" s="112"/>
      <c r="O92" s="112"/>
    </row>
    <row r="93" spans="1:15">
      <c r="A93" s="409" t="s">
        <v>435</v>
      </c>
      <c r="B93" s="409">
        <v>160</v>
      </c>
      <c r="C93" s="102">
        <v>1</v>
      </c>
      <c r="D93" s="102">
        <v>21.8</v>
      </c>
      <c r="E93" s="102">
        <v>15.4</v>
      </c>
      <c r="F93" s="102">
        <v>35.799999999999997</v>
      </c>
      <c r="G93" s="102">
        <v>215</v>
      </c>
      <c r="H93" s="409">
        <v>3</v>
      </c>
      <c r="I93" s="409">
        <v>225</v>
      </c>
      <c r="J93" s="409">
        <v>231</v>
      </c>
      <c r="K93" s="409">
        <v>226</v>
      </c>
      <c r="L93" s="409">
        <v>396</v>
      </c>
      <c r="M93" s="409">
        <v>397</v>
      </c>
      <c r="N93" s="409">
        <v>393</v>
      </c>
      <c r="O93" s="104"/>
    </row>
    <row r="94" spans="1:15">
      <c r="A94" s="410"/>
      <c r="B94" s="410"/>
      <c r="C94" s="102">
        <v>2</v>
      </c>
      <c r="D94" s="102">
        <v>5.5</v>
      </c>
      <c r="E94" s="102">
        <v>4</v>
      </c>
      <c r="F94" s="102">
        <v>0</v>
      </c>
      <c r="G94" s="102">
        <v>220</v>
      </c>
      <c r="H94" s="410"/>
      <c r="I94" s="410"/>
      <c r="J94" s="410"/>
      <c r="K94" s="410"/>
      <c r="L94" s="410"/>
      <c r="M94" s="410"/>
      <c r="N94" s="410"/>
      <c r="O94" s="105">
        <v>42179</v>
      </c>
    </row>
    <row r="95" spans="1:15">
      <c r="A95" s="410"/>
      <c r="B95" s="410"/>
      <c r="C95" s="97" t="s">
        <v>17</v>
      </c>
      <c r="D95" s="102">
        <v>27.3</v>
      </c>
      <c r="E95" s="102">
        <v>19.399999999999999</v>
      </c>
      <c r="F95" s="102">
        <v>35.799999999999997</v>
      </c>
      <c r="G95" s="418"/>
      <c r="H95" s="410"/>
      <c r="I95" s="410"/>
      <c r="J95" s="410"/>
      <c r="K95" s="410"/>
      <c r="L95" s="410"/>
      <c r="M95" s="410"/>
      <c r="N95" s="410"/>
      <c r="O95" s="106">
        <v>0.88888888888888884</v>
      </c>
    </row>
    <row r="96" spans="1:15">
      <c r="A96" s="411"/>
      <c r="B96" s="411"/>
      <c r="C96" s="97" t="s">
        <v>410</v>
      </c>
      <c r="D96" s="414">
        <f>AVERAGE(I93:K96)*SUM(D95:F95)/1000</f>
        <v>18.754999999999999</v>
      </c>
      <c r="E96" s="415"/>
      <c r="F96" s="416"/>
      <c r="G96" s="419"/>
      <c r="H96" s="411"/>
      <c r="I96" s="411"/>
      <c r="J96" s="411"/>
      <c r="K96" s="411"/>
      <c r="L96" s="411"/>
      <c r="M96" s="411"/>
      <c r="N96" s="411"/>
      <c r="O96" s="107"/>
    </row>
    <row r="97" spans="1:15">
      <c r="A97" s="409" t="s">
        <v>436</v>
      </c>
      <c r="B97" s="409">
        <v>160</v>
      </c>
      <c r="C97" s="102">
        <v>1</v>
      </c>
      <c r="D97" s="102">
        <v>17.5</v>
      </c>
      <c r="E97" s="102">
        <v>21.6</v>
      </c>
      <c r="F97" s="102">
        <v>33.700000000000003</v>
      </c>
      <c r="G97" s="102">
        <v>223</v>
      </c>
      <c r="H97" s="409">
        <v>3</v>
      </c>
      <c r="I97" s="409">
        <v>222</v>
      </c>
      <c r="J97" s="409">
        <v>234</v>
      </c>
      <c r="K97" s="409">
        <v>221</v>
      </c>
      <c r="L97" s="409">
        <v>393</v>
      </c>
      <c r="M97" s="409">
        <v>397</v>
      </c>
      <c r="N97" s="409">
        <v>393</v>
      </c>
      <c r="O97" s="104"/>
    </row>
    <row r="98" spans="1:15">
      <c r="A98" s="410"/>
      <c r="B98" s="410"/>
      <c r="C98" s="102">
        <v>2</v>
      </c>
      <c r="D98" s="102">
        <v>5.0999999999999996</v>
      </c>
      <c r="E98" s="102">
        <v>10.6</v>
      </c>
      <c r="F98" s="102">
        <v>17.8</v>
      </c>
      <c r="G98" s="102">
        <v>220</v>
      </c>
      <c r="H98" s="410"/>
      <c r="I98" s="410"/>
      <c r="J98" s="410"/>
      <c r="K98" s="410"/>
      <c r="L98" s="410"/>
      <c r="M98" s="410"/>
      <c r="N98" s="410"/>
      <c r="O98" s="106"/>
    </row>
    <row r="99" spans="1:15">
      <c r="A99" s="410"/>
      <c r="B99" s="410"/>
      <c r="C99" s="102" t="s">
        <v>422</v>
      </c>
      <c r="D99" s="102">
        <v>23.5</v>
      </c>
      <c r="E99" s="102"/>
      <c r="F99" s="102"/>
      <c r="G99" s="122"/>
      <c r="H99" s="410"/>
      <c r="I99" s="410"/>
      <c r="J99" s="410"/>
      <c r="K99" s="410"/>
      <c r="L99" s="410"/>
      <c r="M99" s="410"/>
      <c r="N99" s="410"/>
      <c r="O99" s="105">
        <v>42179</v>
      </c>
    </row>
    <row r="100" spans="1:15">
      <c r="A100" s="410"/>
      <c r="B100" s="410"/>
      <c r="C100" s="97" t="s">
        <v>17</v>
      </c>
      <c r="D100" s="102">
        <v>46.1</v>
      </c>
      <c r="E100" s="102">
        <v>32.200000000000003</v>
      </c>
      <c r="F100" s="102">
        <v>51.5</v>
      </c>
      <c r="G100" s="418"/>
      <c r="H100" s="410"/>
      <c r="I100" s="410"/>
      <c r="J100" s="410"/>
      <c r="K100" s="410"/>
      <c r="L100" s="410"/>
      <c r="M100" s="410"/>
      <c r="N100" s="410"/>
      <c r="O100" s="106">
        <v>0.81597222222222221</v>
      </c>
    </row>
    <row r="101" spans="1:15">
      <c r="A101" s="411"/>
      <c r="B101" s="411"/>
      <c r="C101" s="97" t="s">
        <v>410</v>
      </c>
      <c r="D101" s="414">
        <f>AVERAGE(I97:K101)*SUM(D100:F100)/1000</f>
        <v>29.291533333333337</v>
      </c>
      <c r="E101" s="415"/>
      <c r="F101" s="416"/>
      <c r="G101" s="419"/>
      <c r="H101" s="411"/>
      <c r="I101" s="411"/>
      <c r="J101" s="411"/>
      <c r="K101" s="411"/>
      <c r="L101" s="411"/>
      <c r="M101" s="411"/>
      <c r="N101" s="411"/>
      <c r="O101" s="107"/>
    </row>
    <row r="102" spans="1:15">
      <c r="A102" s="409" t="s">
        <v>437</v>
      </c>
      <c r="B102" s="409">
        <v>160</v>
      </c>
      <c r="C102" s="123">
        <v>1</v>
      </c>
      <c r="D102" s="119">
        <v>0</v>
      </c>
      <c r="E102" s="119">
        <v>0</v>
      </c>
      <c r="F102" s="119">
        <v>0</v>
      </c>
      <c r="G102" s="119"/>
      <c r="H102" s="409">
        <v>3</v>
      </c>
      <c r="I102" s="409">
        <v>220</v>
      </c>
      <c r="J102" s="409">
        <v>223</v>
      </c>
      <c r="K102" s="409">
        <v>223</v>
      </c>
      <c r="L102" s="409">
        <v>386</v>
      </c>
      <c r="M102" s="409">
        <v>388</v>
      </c>
      <c r="N102" s="409">
        <v>392</v>
      </c>
      <c r="O102" s="104"/>
    </row>
    <row r="103" spans="1:15">
      <c r="A103" s="410"/>
      <c r="B103" s="410"/>
      <c r="C103" s="124">
        <v>2</v>
      </c>
      <c r="D103" s="97">
        <v>14</v>
      </c>
      <c r="E103" s="97">
        <v>0.03</v>
      </c>
      <c r="F103" s="97">
        <v>15</v>
      </c>
      <c r="G103" s="119">
        <v>220</v>
      </c>
      <c r="H103" s="410"/>
      <c r="I103" s="410"/>
      <c r="J103" s="410"/>
      <c r="K103" s="410"/>
      <c r="L103" s="410"/>
      <c r="M103" s="410"/>
      <c r="N103" s="410"/>
      <c r="O103" s="105">
        <v>42178</v>
      </c>
    </row>
    <row r="104" spans="1:15">
      <c r="A104" s="410"/>
      <c r="B104" s="410"/>
      <c r="C104" s="97" t="s">
        <v>17</v>
      </c>
      <c r="D104" s="97">
        <f>SUM(D102:D103)</f>
        <v>14</v>
      </c>
      <c r="E104" s="97">
        <f>SUM(E102:E103)</f>
        <v>0.03</v>
      </c>
      <c r="F104" s="97">
        <f>SUM(F102:F103)</f>
        <v>15</v>
      </c>
      <c r="G104" s="418"/>
      <c r="H104" s="410"/>
      <c r="I104" s="410"/>
      <c r="J104" s="410"/>
      <c r="K104" s="410"/>
      <c r="L104" s="410"/>
      <c r="M104" s="410"/>
      <c r="N104" s="410"/>
      <c r="O104" s="106">
        <v>0.38541666666666669</v>
      </c>
    </row>
    <row r="105" spans="1:15">
      <c r="A105" s="411"/>
      <c r="B105" s="411"/>
      <c r="C105" s="97" t="s">
        <v>410</v>
      </c>
      <c r="D105" s="414">
        <f>AVERAGE(I102:K105)*SUM(D104:F104)/1000</f>
        <v>6.4446599999999998</v>
      </c>
      <c r="E105" s="415"/>
      <c r="F105" s="416"/>
      <c r="G105" s="419"/>
      <c r="H105" s="411"/>
      <c r="I105" s="411"/>
      <c r="J105" s="411"/>
      <c r="K105" s="411"/>
      <c r="L105" s="411"/>
      <c r="M105" s="411"/>
      <c r="N105" s="411"/>
      <c r="O105" s="107"/>
    </row>
    <row r="106" spans="1:15">
      <c r="A106" s="409" t="s">
        <v>438</v>
      </c>
      <c r="B106" s="409">
        <v>250</v>
      </c>
      <c r="C106" s="124">
        <v>1</v>
      </c>
      <c r="D106" s="97">
        <v>0.04</v>
      </c>
      <c r="E106" s="97">
        <v>0</v>
      </c>
      <c r="F106" s="97">
        <v>0</v>
      </c>
      <c r="G106" s="97">
        <v>220</v>
      </c>
      <c r="H106" s="409">
        <v>3</v>
      </c>
      <c r="I106" s="409">
        <v>223</v>
      </c>
      <c r="J106" s="409">
        <v>221</v>
      </c>
      <c r="K106" s="409">
        <v>224</v>
      </c>
      <c r="L106" s="409">
        <v>387</v>
      </c>
      <c r="M106" s="409">
        <v>388</v>
      </c>
      <c r="N106" s="409">
        <v>392</v>
      </c>
      <c r="O106" s="104"/>
    </row>
    <row r="107" spans="1:15">
      <c r="A107" s="410"/>
      <c r="B107" s="410"/>
      <c r="C107" s="124">
        <v>2</v>
      </c>
      <c r="D107" s="97">
        <v>35.5</v>
      </c>
      <c r="E107" s="97">
        <v>33.799999999999997</v>
      </c>
      <c r="F107" s="97">
        <v>29</v>
      </c>
      <c r="G107" s="97">
        <v>219</v>
      </c>
      <c r="H107" s="410"/>
      <c r="I107" s="410"/>
      <c r="J107" s="410"/>
      <c r="K107" s="410"/>
      <c r="L107" s="410"/>
      <c r="M107" s="410"/>
      <c r="N107" s="410"/>
      <c r="O107" s="105">
        <v>42178</v>
      </c>
    </row>
    <row r="108" spans="1:15">
      <c r="A108" s="410"/>
      <c r="B108" s="410"/>
      <c r="C108" s="97" t="s">
        <v>17</v>
      </c>
      <c r="D108" s="97">
        <f>SUM(D106:D107)</f>
        <v>35.54</v>
      </c>
      <c r="E108" s="97">
        <f>SUM(E106:E107)</f>
        <v>33.799999999999997</v>
      </c>
      <c r="F108" s="97">
        <f>SUM(F106:F107)</f>
        <v>29</v>
      </c>
      <c r="G108" s="418"/>
      <c r="H108" s="410"/>
      <c r="I108" s="410"/>
      <c r="J108" s="410"/>
      <c r="K108" s="410"/>
      <c r="L108" s="410"/>
      <c r="M108" s="410"/>
      <c r="N108" s="410"/>
      <c r="O108" s="106">
        <v>0.3923611111111111</v>
      </c>
    </row>
    <row r="109" spans="1:15">
      <c r="A109" s="411"/>
      <c r="B109" s="411"/>
      <c r="C109" s="97" t="s">
        <v>410</v>
      </c>
      <c r="D109" s="414">
        <f>AVERAGE(I106:K109)*SUM(D108:F108)/1000</f>
        <v>21.897040000000001</v>
      </c>
      <c r="E109" s="415"/>
      <c r="F109" s="416"/>
      <c r="G109" s="419"/>
      <c r="H109" s="411"/>
      <c r="I109" s="411"/>
      <c r="J109" s="411"/>
      <c r="K109" s="411"/>
      <c r="L109" s="411"/>
      <c r="M109" s="411"/>
      <c r="N109" s="411"/>
      <c r="O109" s="107"/>
    </row>
    <row r="110" spans="1:15">
      <c r="A110" s="409" t="s">
        <v>439</v>
      </c>
      <c r="B110" s="409">
        <v>250</v>
      </c>
      <c r="C110" s="124">
        <v>1</v>
      </c>
      <c r="D110" s="97">
        <v>44.8</v>
      </c>
      <c r="E110" s="97">
        <v>16.899999999999999</v>
      </c>
      <c r="F110" s="97">
        <v>22.8</v>
      </c>
      <c r="G110" s="119">
        <v>225</v>
      </c>
      <c r="H110" s="409">
        <v>4</v>
      </c>
      <c r="I110" s="409">
        <v>237</v>
      </c>
      <c r="J110" s="409">
        <v>243</v>
      </c>
      <c r="K110" s="409">
        <v>246</v>
      </c>
      <c r="L110" s="409">
        <v>428</v>
      </c>
      <c r="M110" s="409">
        <v>420</v>
      </c>
      <c r="N110" s="409">
        <v>421</v>
      </c>
      <c r="O110" s="104"/>
    </row>
    <row r="111" spans="1:15">
      <c r="A111" s="410"/>
      <c r="B111" s="410"/>
      <c r="C111" s="124">
        <v>2</v>
      </c>
      <c r="D111" s="97">
        <v>41.6</v>
      </c>
      <c r="E111" s="97">
        <v>24.9</v>
      </c>
      <c r="F111" s="97">
        <v>30.6</v>
      </c>
      <c r="G111" s="119">
        <v>221</v>
      </c>
      <c r="H111" s="410"/>
      <c r="I111" s="410"/>
      <c r="J111" s="410"/>
      <c r="K111" s="410"/>
      <c r="L111" s="410"/>
      <c r="M111" s="410"/>
      <c r="N111" s="410"/>
      <c r="O111" s="105"/>
    </row>
    <row r="112" spans="1:15">
      <c r="A112" s="410"/>
      <c r="B112" s="410"/>
      <c r="C112" s="124">
        <v>3</v>
      </c>
      <c r="D112" s="97">
        <v>42.3</v>
      </c>
      <c r="E112" s="97">
        <v>35.4</v>
      </c>
      <c r="F112" s="97">
        <v>26.5</v>
      </c>
      <c r="G112" s="119">
        <v>222</v>
      </c>
      <c r="H112" s="410"/>
      <c r="I112" s="410"/>
      <c r="J112" s="410"/>
      <c r="K112" s="410"/>
      <c r="L112" s="410"/>
      <c r="M112" s="410"/>
      <c r="N112" s="410"/>
      <c r="O112" s="105">
        <v>42177</v>
      </c>
    </row>
    <row r="113" spans="1:15">
      <c r="A113" s="410"/>
      <c r="B113" s="410"/>
      <c r="C113" s="97" t="s">
        <v>17</v>
      </c>
      <c r="D113" s="97">
        <v>128.69999999999999</v>
      </c>
      <c r="E113" s="97">
        <v>77.2</v>
      </c>
      <c r="F113" s="97">
        <v>79.900000000000006</v>
      </c>
      <c r="G113" s="418"/>
      <c r="H113" s="410"/>
      <c r="I113" s="410"/>
      <c r="J113" s="410"/>
      <c r="K113" s="410"/>
      <c r="L113" s="410"/>
      <c r="M113" s="410"/>
      <c r="N113" s="410"/>
      <c r="O113" s="106">
        <v>0.43888888888888888</v>
      </c>
    </row>
    <row r="114" spans="1:15">
      <c r="A114" s="411"/>
      <c r="B114" s="411"/>
      <c r="C114" s="97" t="s">
        <v>410</v>
      </c>
      <c r="D114" s="414">
        <f>AVERAGE(I110:K114)*SUM(D113:F113)/1000</f>
        <v>69.163599999999988</v>
      </c>
      <c r="E114" s="415"/>
      <c r="F114" s="416"/>
      <c r="G114" s="419"/>
      <c r="H114" s="411"/>
      <c r="I114" s="411"/>
      <c r="J114" s="411"/>
      <c r="K114" s="411"/>
      <c r="L114" s="411"/>
      <c r="M114" s="411"/>
      <c r="N114" s="411"/>
      <c r="O114" s="112"/>
    </row>
    <row r="115" spans="1:15">
      <c r="A115" s="409" t="s">
        <v>440</v>
      </c>
      <c r="B115" s="409">
        <v>40</v>
      </c>
      <c r="C115" s="98">
        <v>1</v>
      </c>
      <c r="D115" s="102">
        <v>17.2</v>
      </c>
      <c r="E115" s="102">
        <v>17.8</v>
      </c>
      <c r="F115" s="102">
        <v>17.600000000000001</v>
      </c>
      <c r="G115" s="102">
        <v>229</v>
      </c>
      <c r="H115" s="409">
        <v>3</v>
      </c>
      <c r="I115" s="409">
        <v>232</v>
      </c>
      <c r="J115" s="409">
        <v>229</v>
      </c>
      <c r="K115" s="409">
        <v>231</v>
      </c>
      <c r="L115" s="409">
        <v>399</v>
      </c>
      <c r="M115" s="409">
        <v>401</v>
      </c>
      <c r="N115" s="409">
        <v>403</v>
      </c>
      <c r="O115" s="125"/>
    </row>
    <row r="116" spans="1:15">
      <c r="A116" s="410"/>
      <c r="B116" s="410"/>
      <c r="C116" s="98" t="s">
        <v>17</v>
      </c>
      <c r="D116" s="102">
        <f>SUM(D115)</f>
        <v>17.2</v>
      </c>
      <c r="E116" s="102">
        <f>SUM(E115)</f>
        <v>17.8</v>
      </c>
      <c r="F116" s="102">
        <f>SUM(F115)</f>
        <v>17.600000000000001</v>
      </c>
      <c r="G116" s="418"/>
      <c r="H116" s="410"/>
      <c r="I116" s="410"/>
      <c r="J116" s="410"/>
      <c r="K116" s="410"/>
      <c r="L116" s="410"/>
      <c r="M116" s="410"/>
      <c r="N116" s="410"/>
      <c r="O116" s="105">
        <v>42178</v>
      </c>
    </row>
    <row r="117" spans="1:15">
      <c r="A117" s="421"/>
      <c r="B117" s="421"/>
      <c r="C117" s="98" t="s">
        <v>410</v>
      </c>
      <c r="D117" s="414">
        <f>AVERAGE(I115:K117)*SUM(D116:F116)/1000</f>
        <v>12.133066666666666</v>
      </c>
      <c r="E117" s="415"/>
      <c r="F117" s="416"/>
      <c r="G117" s="419"/>
      <c r="H117" s="411"/>
      <c r="I117" s="411"/>
      <c r="J117" s="411"/>
      <c r="K117" s="411"/>
      <c r="L117" s="411"/>
      <c r="M117" s="411"/>
      <c r="N117" s="411"/>
      <c r="O117" s="109">
        <v>0.4513888888888889</v>
      </c>
    </row>
    <row r="118" spans="1:15">
      <c r="A118" s="409" t="s">
        <v>441</v>
      </c>
      <c r="B118" s="409">
        <v>40</v>
      </c>
      <c r="C118" s="102">
        <v>1</v>
      </c>
      <c r="D118" s="102">
        <v>17.2</v>
      </c>
      <c r="E118" s="102">
        <v>17.8</v>
      </c>
      <c r="F118" s="102">
        <v>17.600000000000001</v>
      </c>
      <c r="G118" s="102">
        <v>229</v>
      </c>
      <c r="H118" s="409">
        <v>3</v>
      </c>
      <c r="I118" s="409">
        <v>232</v>
      </c>
      <c r="J118" s="409">
        <v>229</v>
      </c>
      <c r="K118" s="409">
        <v>231</v>
      </c>
      <c r="L118" s="409">
        <v>399</v>
      </c>
      <c r="M118" s="409">
        <v>401</v>
      </c>
      <c r="N118" s="409">
        <v>403</v>
      </c>
      <c r="O118" s="125"/>
    </row>
    <row r="119" spans="1:15">
      <c r="A119" s="410"/>
      <c r="B119" s="410"/>
      <c r="C119" s="97" t="s">
        <v>17</v>
      </c>
      <c r="D119" s="102">
        <f>SUM(D118)</f>
        <v>17.2</v>
      </c>
      <c r="E119" s="102">
        <f>SUM(E118)</f>
        <v>17.8</v>
      </c>
      <c r="F119" s="102">
        <f>SUM(F118)</f>
        <v>17.600000000000001</v>
      </c>
      <c r="G119" s="418"/>
      <c r="H119" s="410"/>
      <c r="I119" s="410"/>
      <c r="J119" s="410"/>
      <c r="K119" s="410"/>
      <c r="L119" s="410"/>
      <c r="M119" s="410"/>
      <c r="N119" s="410"/>
      <c r="O119" s="105">
        <v>42178</v>
      </c>
    </row>
    <row r="120" spans="1:15">
      <c r="A120" s="411"/>
      <c r="B120" s="411"/>
      <c r="C120" s="97" t="s">
        <v>410</v>
      </c>
      <c r="D120" s="414">
        <f>AVERAGE(I118:K120)*SUM(D119:F119)/1000</f>
        <v>12.133066666666666</v>
      </c>
      <c r="E120" s="415"/>
      <c r="F120" s="416"/>
      <c r="G120" s="419"/>
      <c r="H120" s="411"/>
      <c r="I120" s="411"/>
      <c r="J120" s="411"/>
      <c r="K120" s="411"/>
      <c r="L120" s="411"/>
      <c r="M120" s="411"/>
      <c r="N120" s="411"/>
      <c r="O120" s="109">
        <v>0.4375</v>
      </c>
    </row>
    <row r="121" spans="1:15">
      <c r="A121" s="409" t="s">
        <v>442</v>
      </c>
      <c r="B121" s="409">
        <v>40</v>
      </c>
      <c r="C121" s="102">
        <v>1</v>
      </c>
      <c r="D121" s="102">
        <v>18.100000000000001</v>
      </c>
      <c r="E121" s="102">
        <v>17.899999999999999</v>
      </c>
      <c r="F121" s="102">
        <v>17.5</v>
      </c>
      <c r="G121" s="102">
        <v>229</v>
      </c>
      <c r="H121" s="409">
        <v>3</v>
      </c>
      <c r="I121" s="409">
        <v>231</v>
      </c>
      <c r="J121" s="409">
        <v>232</v>
      </c>
      <c r="K121" s="409">
        <v>229</v>
      </c>
      <c r="L121" s="409">
        <v>401</v>
      </c>
      <c r="M121" s="409">
        <v>400</v>
      </c>
      <c r="N121" s="409">
        <v>398</v>
      </c>
      <c r="O121" s="125"/>
    </row>
    <row r="122" spans="1:15">
      <c r="A122" s="410"/>
      <c r="B122" s="410"/>
      <c r="C122" s="97" t="s">
        <v>17</v>
      </c>
      <c r="D122" s="102">
        <f>SUM(D121)</f>
        <v>18.100000000000001</v>
      </c>
      <c r="E122" s="102">
        <f>SUM(E121)</f>
        <v>17.899999999999999</v>
      </c>
      <c r="F122" s="102">
        <f>SUM(F121)</f>
        <v>17.5</v>
      </c>
      <c r="G122" s="418"/>
      <c r="H122" s="410"/>
      <c r="I122" s="410"/>
      <c r="J122" s="410"/>
      <c r="K122" s="410"/>
      <c r="L122" s="410"/>
      <c r="M122" s="410"/>
      <c r="N122" s="410"/>
      <c r="O122" s="105">
        <v>42178</v>
      </c>
    </row>
    <row r="123" spans="1:15">
      <c r="A123" s="411"/>
      <c r="B123" s="411"/>
      <c r="C123" s="97" t="s">
        <v>410</v>
      </c>
      <c r="D123" s="414">
        <f>AVERAGE(I121:K123)*SUM(D122:F122)/1000</f>
        <v>12.340666666666666</v>
      </c>
      <c r="E123" s="415"/>
      <c r="F123" s="416"/>
      <c r="G123" s="419"/>
      <c r="H123" s="411"/>
      <c r="I123" s="411"/>
      <c r="J123" s="411"/>
      <c r="K123" s="411"/>
      <c r="L123" s="411"/>
      <c r="M123" s="411"/>
      <c r="N123" s="411"/>
      <c r="O123" s="109">
        <v>0.44444444444444442</v>
      </c>
    </row>
    <row r="124" spans="1:15">
      <c r="A124" s="409" t="s">
        <v>443</v>
      </c>
      <c r="B124" s="409">
        <v>250</v>
      </c>
      <c r="C124" s="102">
        <v>1</v>
      </c>
      <c r="D124" s="102">
        <v>58.1</v>
      </c>
      <c r="E124" s="102">
        <v>75.400000000000006</v>
      </c>
      <c r="F124" s="102">
        <v>59.9</v>
      </c>
      <c r="G124" s="102">
        <v>215</v>
      </c>
      <c r="H124" s="409">
        <v>3</v>
      </c>
      <c r="I124" s="409">
        <v>234</v>
      </c>
      <c r="J124" s="409">
        <v>226</v>
      </c>
      <c r="K124" s="409">
        <v>228</v>
      </c>
      <c r="L124" s="409">
        <v>402</v>
      </c>
      <c r="M124" s="409">
        <v>399</v>
      </c>
      <c r="N124" s="409">
        <v>400</v>
      </c>
      <c r="O124" s="104"/>
    </row>
    <row r="125" spans="1:15">
      <c r="A125" s="410"/>
      <c r="B125" s="410"/>
      <c r="C125" s="102">
        <v>2</v>
      </c>
      <c r="D125" s="102">
        <v>13</v>
      </c>
      <c r="E125" s="102">
        <v>29.8</v>
      </c>
      <c r="F125" s="102">
        <v>4.5</v>
      </c>
      <c r="G125" s="102">
        <v>210</v>
      </c>
      <c r="H125" s="410"/>
      <c r="I125" s="410"/>
      <c r="J125" s="410"/>
      <c r="K125" s="410"/>
      <c r="L125" s="410"/>
      <c r="M125" s="410"/>
      <c r="N125" s="410"/>
      <c r="O125" s="106"/>
    </row>
    <row r="126" spans="1:15">
      <c r="A126" s="410"/>
      <c r="B126" s="410"/>
      <c r="C126" s="102">
        <v>3</v>
      </c>
      <c r="D126" s="102">
        <v>77.400000000000006</v>
      </c>
      <c r="E126" s="102">
        <v>65.599999999999994</v>
      </c>
      <c r="F126" s="102">
        <v>66.099999999999994</v>
      </c>
      <c r="G126" s="102">
        <v>186</v>
      </c>
      <c r="H126" s="410"/>
      <c r="I126" s="410"/>
      <c r="J126" s="410"/>
      <c r="K126" s="410"/>
      <c r="L126" s="410"/>
      <c r="M126" s="410"/>
      <c r="N126" s="410"/>
      <c r="O126" s="105">
        <v>42179</v>
      </c>
    </row>
    <row r="127" spans="1:15">
      <c r="A127" s="410"/>
      <c r="B127" s="410"/>
      <c r="C127" s="102" t="s">
        <v>419</v>
      </c>
      <c r="D127" s="102"/>
      <c r="E127" s="102"/>
      <c r="F127" s="102">
        <v>1.7</v>
      </c>
      <c r="G127" s="122"/>
      <c r="H127" s="410"/>
      <c r="I127" s="410"/>
      <c r="J127" s="410"/>
      <c r="K127" s="410"/>
      <c r="L127" s="410"/>
      <c r="M127" s="410"/>
      <c r="N127" s="410"/>
      <c r="O127" s="106">
        <v>0.92708333333333337</v>
      </c>
    </row>
    <row r="128" spans="1:15">
      <c r="A128" s="410"/>
      <c r="B128" s="410"/>
      <c r="C128" s="97" t="s">
        <v>17</v>
      </c>
      <c r="D128" s="102">
        <f>SUM(D124:D127)</f>
        <v>148.5</v>
      </c>
      <c r="E128" s="102">
        <v>170.8</v>
      </c>
      <c r="F128" s="102">
        <v>132.19999999999999</v>
      </c>
      <c r="G128" s="418"/>
      <c r="H128" s="410"/>
      <c r="I128" s="410"/>
      <c r="J128" s="410"/>
      <c r="K128" s="410"/>
      <c r="L128" s="410"/>
      <c r="M128" s="410"/>
      <c r="N128" s="410"/>
      <c r="O128" s="117"/>
    </row>
    <row r="129" spans="1:15">
      <c r="A129" s="411"/>
      <c r="B129" s="411"/>
      <c r="C129" s="97" t="s">
        <v>410</v>
      </c>
      <c r="D129" s="414">
        <f>AVERAGE(I124:K129)*SUM(D128:F128)/1000</f>
        <v>103.544</v>
      </c>
      <c r="E129" s="415"/>
      <c r="F129" s="416"/>
      <c r="G129" s="419"/>
      <c r="H129" s="411"/>
      <c r="I129" s="411"/>
      <c r="J129" s="411"/>
      <c r="K129" s="411"/>
      <c r="L129" s="411"/>
      <c r="M129" s="411"/>
      <c r="N129" s="411"/>
      <c r="O129" s="118"/>
    </row>
    <row r="130" spans="1:15">
      <c r="A130" s="409" t="s">
        <v>444</v>
      </c>
      <c r="B130" s="409">
        <v>160</v>
      </c>
      <c r="C130" s="102">
        <v>1</v>
      </c>
      <c r="D130" s="97">
        <v>0.1</v>
      </c>
      <c r="E130" s="97">
        <v>0.2</v>
      </c>
      <c r="F130" s="97">
        <v>3.6</v>
      </c>
      <c r="G130" s="119">
        <v>224</v>
      </c>
      <c r="H130" s="409">
        <v>3</v>
      </c>
      <c r="I130" s="409">
        <v>226</v>
      </c>
      <c r="J130" s="409">
        <v>226</v>
      </c>
      <c r="K130" s="409">
        <v>226</v>
      </c>
      <c r="L130" s="409">
        <v>398</v>
      </c>
      <c r="M130" s="409">
        <v>394</v>
      </c>
      <c r="N130" s="409">
        <v>393</v>
      </c>
      <c r="O130" s="104"/>
    </row>
    <row r="131" spans="1:15">
      <c r="A131" s="410"/>
      <c r="B131" s="410"/>
      <c r="C131" s="102">
        <v>2</v>
      </c>
      <c r="D131" s="97">
        <v>111</v>
      </c>
      <c r="E131" s="97">
        <v>101</v>
      </c>
      <c r="F131" s="97">
        <v>96.8</v>
      </c>
      <c r="G131" s="126">
        <v>205</v>
      </c>
      <c r="H131" s="410"/>
      <c r="I131" s="410"/>
      <c r="J131" s="410"/>
      <c r="K131" s="410"/>
      <c r="L131" s="410"/>
      <c r="M131" s="410"/>
      <c r="N131" s="410"/>
      <c r="O131" s="105">
        <v>42178</v>
      </c>
    </row>
    <row r="132" spans="1:15">
      <c r="A132" s="410"/>
      <c r="B132" s="410"/>
      <c r="C132" s="97" t="s">
        <v>17</v>
      </c>
      <c r="D132" s="97">
        <f>SUM(D130:D131)</f>
        <v>111.1</v>
      </c>
      <c r="E132" s="97">
        <f>SUM(E130:E131)</f>
        <v>101.2</v>
      </c>
      <c r="F132" s="97">
        <f>SUM(F130:F131)</f>
        <v>100.39999999999999</v>
      </c>
      <c r="G132" s="418"/>
      <c r="H132" s="410"/>
      <c r="I132" s="410"/>
      <c r="J132" s="410"/>
      <c r="K132" s="410"/>
      <c r="L132" s="410"/>
      <c r="M132" s="410"/>
      <c r="N132" s="410"/>
      <c r="O132" s="106">
        <v>0.45208333333333334</v>
      </c>
    </row>
    <row r="133" spans="1:15">
      <c r="A133" s="411"/>
      <c r="B133" s="411"/>
      <c r="C133" s="97" t="s">
        <v>410</v>
      </c>
      <c r="D133" s="414">
        <f>AVERAGE(I130:K133)*SUM(D132:F132)/1000</f>
        <v>70.670199999999994</v>
      </c>
      <c r="E133" s="415"/>
      <c r="F133" s="416"/>
      <c r="G133" s="419"/>
      <c r="H133" s="411"/>
      <c r="I133" s="411"/>
      <c r="J133" s="411"/>
      <c r="K133" s="411"/>
      <c r="L133" s="411"/>
      <c r="M133" s="411"/>
      <c r="N133" s="411"/>
      <c r="O133" s="112"/>
    </row>
    <row r="134" spans="1:15">
      <c r="A134" s="409" t="s">
        <v>445</v>
      </c>
      <c r="B134" s="409">
        <v>100</v>
      </c>
      <c r="C134" s="102">
        <v>1</v>
      </c>
      <c r="D134" s="102">
        <v>2.1</v>
      </c>
      <c r="E134" s="102">
        <v>13.8</v>
      </c>
      <c r="F134" s="102">
        <v>0.6</v>
      </c>
      <c r="G134" s="102">
        <v>228</v>
      </c>
      <c r="H134" s="409">
        <v>3</v>
      </c>
      <c r="I134" s="409">
        <v>236</v>
      </c>
      <c r="J134" s="409">
        <v>229</v>
      </c>
      <c r="K134" s="409">
        <v>233</v>
      </c>
      <c r="L134" s="409">
        <v>410</v>
      </c>
      <c r="M134" s="409">
        <v>406</v>
      </c>
      <c r="N134" s="409">
        <v>409</v>
      </c>
      <c r="O134" s="104"/>
    </row>
    <row r="135" spans="1:15">
      <c r="A135" s="410"/>
      <c r="B135" s="410"/>
      <c r="C135" s="102" t="s">
        <v>17</v>
      </c>
      <c r="D135" s="102">
        <f>SUM(D134)</f>
        <v>2.1</v>
      </c>
      <c r="E135" s="102">
        <f>SUM(E134)</f>
        <v>13.8</v>
      </c>
      <c r="F135" s="102">
        <f>SUM(F134)</f>
        <v>0.6</v>
      </c>
      <c r="G135" s="418"/>
      <c r="H135" s="410"/>
      <c r="I135" s="410"/>
      <c r="J135" s="410"/>
      <c r="K135" s="410"/>
      <c r="L135" s="410"/>
      <c r="M135" s="410"/>
      <c r="N135" s="410"/>
      <c r="O135" s="105">
        <v>42178</v>
      </c>
    </row>
    <row r="136" spans="1:15">
      <c r="A136" s="411"/>
      <c r="B136" s="411"/>
      <c r="C136" s="102" t="s">
        <v>410</v>
      </c>
      <c r="D136" s="414">
        <f>AVERAGE(I134:K136)*SUM(D135:F135)/1000</f>
        <v>3.839</v>
      </c>
      <c r="E136" s="415"/>
      <c r="F136" s="416"/>
      <c r="G136" s="419"/>
      <c r="H136" s="411"/>
      <c r="I136" s="411"/>
      <c r="J136" s="411"/>
      <c r="K136" s="411"/>
      <c r="L136" s="411"/>
      <c r="M136" s="411"/>
      <c r="N136" s="411"/>
      <c r="O136" s="109">
        <v>0.45902777777777781</v>
      </c>
    </row>
    <row r="137" spans="1:15">
      <c r="A137" s="409" t="s">
        <v>446</v>
      </c>
      <c r="B137" s="409">
        <v>100</v>
      </c>
      <c r="C137" s="102">
        <v>1</v>
      </c>
      <c r="D137" s="102">
        <v>53.4</v>
      </c>
      <c r="E137" s="102">
        <v>77.5</v>
      </c>
      <c r="F137" s="102">
        <v>34.200000000000003</v>
      </c>
      <c r="G137" s="102">
        <v>215</v>
      </c>
      <c r="H137" s="409">
        <v>3</v>
      </c>
      <c r="I137" s="409">
        <v>229</v>
      </c>
      <c r="J137" s="409">
        <v>222</v>
      </c>
      <c r="K137" s="409">
        <v>230</v>
      </c>
      <c r="L137" s="409">
        <v>402</v>
      </c>
      <c r="M137" s="409">
        <v>405</v>
      </c>
      <c r="N137" s="409">
        <v>409</v>
      </c>
      <c r="O137" s="104"/>
    </row>
    <row r="138" spans="1:15">
      <c r="A138" s="410"/>
      <c r="B138" s="410"/>
      <c r="C138" s="102">
        <v>2</v>
      </c>
      <c r="D138" s="102"/>
      <c r="E138" s="102"/>
      <c r="F138" s="102"/>
      <c r="G138" s="102"/>
      <c r="H138" s="410"/>
      <c r="I138" s="410"/>
      <c r="J138" s="410"/>
      <c r="K138" s="410"/>
      <c r="L138" s="410"/>
      <c r="M138" s="410"/>
      <c r="N138" s="410"/>
      <c r="O138" s="106"/>
    </row>
    <row r="139" spans="1:15">
      <c r="A139" s="410"/>
      <c r="B139" s="410"/>
      <c r="C139" s="102" t="s">
        <v>414</v>
      </c>
      <c r="D139" s="102">
        <v>30</v>
      </c>
      <c r="E139" s="102"/>
      <c r="F139" s="102"/>
      <c r="G139" s="122"/>
      <c r="H139" s="410"/>
      <c r="I139" s="410"/>
      <c r="J139" s="410"/>
      <c r="K139" s="410"/>
      <c r="L139" s="410"/>
      <c r="M139" s="410"/>
      <c r="N139" s="410"/>
      <c r="O139" s="105">
        <v>42177</v>
      </c>
    </row>
    <row r="140" spans="1:15">
      <c r="A140" s="410"/>
      <c r="B140" s="410"/>
      <c r="C140" s="102" t="s">
        <v>17</v>
      </c>
      <c r="D140" s="102">
        <v>83.4</v>
      </c>
      <c r="E140" s="102">
        <v>77.5</v>
      </c>
      <c r="F140" s="102">
        <v>34.200000000000003</v>
      </c>
      <c r="G140" s="418"/>
      <c r="H140" s="410"/>
      <c r="I140" s="410"/>
      <c r="J140" s="410"/>
      <c r="K140" s="410"/>
      <c r="L140" s="410"/>
      <c r="M140" s="410"/>
      <c r="N140" s="410"/>
      <c r="O140" s="106">
        <v>0.87638888888888899</v>
      </c>
    </row>
    <row r="141" spans="1:15">
      <c r="A141" s="411"/>
      <c r="B141" s="411"/>
      <c r="C141" s="102" t="s">
        <v>410</v>
      </c>
      <c r="D141" s="414">
        <f>AVERAGE(I137:K141)*SUM(D140:F140)/1000</f>
        <v>44.287700000000001</v>
      </c>
      <c r="E141" s="415"/>
      <c r="F141" s="416"/>
      <c r="G141" s="419"/>
      <c r="H141" s="411"/>
      <c r="I141" s="411"/>
      <c r="J141" s="411"/>
      <c r="K141" s="411"/>
      <c r="L141" s="411"/>
      <c r="M141" s="411"/>
      <c r="N141" s="411"/>
      <c r="O141" s="107"/>
    </row>
    <row r="142" spans="1:15">
      <c r="A142" s="409" t="s">
        <v>447</v>
      </c>
      <c r="B142" s="409">
        <v>250</v>
      </c>
      <c r="C142" s="102">
        <v>1</v>
      </c>
      <c r="D142" s="102">
        <v>7.2</v>
      </c>
      <c r="E142" s="102">
        <v>28</v>
      </c>
      <c r="F142" s="102">
        <v>41.4</v>
      </c>
      <c r="G142" s="102">
        <v>213</v>
      </c>
      <c r="H142" s="409">
        <v>3</v>
      </c>
      <c r="I142" s="409">
        <v>230</v>
      </c>
      <c r="J142" s="409">
        <v>227</v>
      </c>
      <c r="K142" s="409">
        <v>226</v>
      </c>
      <c r="L142" s="409">
        <v>400</v>
      </c>
      <c r="M142" s="409">
        <v>399</v>
      </c>
      <c r="N142" s="409">
        <v>394</v>
      </c>
      <c r="O142" s="104"/>
    </row>
    <row r="143" spans="1:15">
      <c r="A143" s="410"/>
      <c r="B143" s="410"/>
      <c r="C143" s="102">
        <v>2</v>
      </c>
      <c r="D143" s="102">
        <v>48.2</v>
      </c>
      <c r="E143" s="102">
        <v>35.700000000000003</v>
      </c>
      <c r="F143" s="102">
        <v>62.4</v>
      </c>
      <c r="G143" s="102">
        <v>215</v>
      </c>
      <c r="H143" s="410"/>
      <c r="I143" s="410"/>
      <c r="J143" s="410"/>
      <c r="K143" s="410"/>
      <c r="L143" s="410"/>
      <c r="M143" s="410"/>
      <c r="N143" s="410"/>
      <c r="O143" s="106"/>
    </row>
    <row r="144" spans="1:15">
      <c r="A144" s="410"/>
      <c r="B144" s="410"/>
      <c r="C144" s="102">
        <v>3</v>
      </c>
      <c r="D144" s="102">
        <v>21.7</v>
      </c>
      <c r="E144" s="102">
        <v>46.7</v>
      </c>
      <c r="F144" s="102">
        <v>33.200000000000003</v>
      </c>
      <c r="G144" s="102">
        <v>216</v>
      </c>
      <c r="H144" s="410"/>
      <c r="I144" s="410"/>
      <c r="J144" s="410"/>
      <c r="K144" s="410"/>
      <c r="L144" s="410"/>
      <c r="M144" s="410"/>
      <c r="N144" s="410"/>
      <c r="O144" s="105">
        <v>42179</v>
      </c>
    </row>
    <row r="145" spans="1:15">
      <c r="A145" s="410"/>
      <c r="B145" s="410"/>
      <c r="C145" s="102">
        <v>4</v>
      </c>
      <c r="D145" s="102">
        <v>16.600000000000001</v>
      </c>
      <c r="E145" s="102">
        <v>2.2999999999999998</v>
      </c>
      <c r="F145" s="102">
        <v>3.6</v>
      </c>
      <c r="G145" s="102">
        <v>220</v>
      </c>
      <c r="H145" s="410"/>
      <c r="I145" s="410"/>
      <c r="J145" s="410"/>
      <c r="K145" s="410"/>
      <c r="L145" s="410"/>
      <c r="M145" s="410"/>
      <c r="N145" s="410"/>
      <c r="O145" s="106">
        <v>0.90277777777777779</v>
      </c>
    </row>
    <row r="146" spans="1:15">
      <c r="A146" s="410"/>
      <c r="B146" s="410"/>
      <c r="C146" s="102" t="s">
        <v>448</v>
      </c>
      <c r="D146" s="102">
        <v>26.7</v>
      </c>
      <c r="E146" s="102"/>
      <c r="F146" s="102"/>
      <c r="G146" s="102"/>
      <c r="H146" s="410"/>
      <c r="I146" s="410"/>
      <c r="J146" s="410"/>
      <c r="K146" s="410"/>
      <c r="L146" s="410"/>
      <c r="M146" s="410"/>
      <c r="N146" s="410"/>
      <c r="O146" s="117"/>
    </row>
    <row r="147" spans="1:15">
      <c r="A147" s="410"/>
      <c r="B147" s="410"/>
      <c r="C147" s="97" t="s">
        <v>17</v>
      </c>
      <c r="D147" s="102">
        <f>SUM(D142:D146)</f>
        <v>120.40000000000002</v>
      </c>
      <c r="E147" s="102">
        <f>SUM(E142:E146)</f>
        <v>112.7</v>
      </c>
      <c r="F147" s="102">
        <f>SUM(F142:F146)</f>
        <v>140.6</v>
      </c>
      <c r="G147" s="412"/>
      <c r="H147" s="410"/>
      <c r="I147" s="410"/>
      <c r="J147" s="410"/>
      <c r="K147" s="410"/>
      <c r="L147" s="410"/>
      <c r="M147" s="410"/>
      <c r="N147" s="410"/>
      <c r="O147" s="117"/>
    </row>
    <row r="148" spans="1:15">
      <c r="A148" s="411"/>
      <c r="B148" s="411"/>
      <c r="C148" s="97" t="s">
        <v>410</v>
      </c>
      <c r="D148" s="414">
        <f>AVERAGE(I142:K148)*SUM(D147:F147)/1000</f>
        <v>85.079033333333342</v>
      </c>
      <c r="E148" s="415"/>
      <c r="F148" s="416"/>
      <c r="G148" s="413"/>
      <c r="H148" s="411"/>
      <c r="I148" s="411"/>
      <c r="J148" s="411"/>
      <c r="K148" s="411"/>
      <c r="L148" s="411"/>
      <c r="M148" s="411"/>
      <c r="N148" s="411"/>
      <c r="O148" s="118"/>
    </row>
    <row r="149" spans="1:15">
      <c r="A149" s="409" t="s">
        <v>449</v>
      </c>
      <c r="B149" s="409">
        <v>160</v>
      </c>
      <c r="C149" s="102">
        <v>1</v>
      </c>
      <c r="D149" s="102">
        <v>37.4</v>
      </c>
      <c r="E149" s="102">
        <v>27.1</v>
      </c>
      <c r="F149" s="102">
        <v>3.4</v>
      </c>
      <c r="G149" s="102">
        <v>218</v>
      </c>
      <c r="H149" s="409">
        <v>3</v>
      </c>
      <c r="I149" s="409">
        <v>229</v>
      </c>
      <c r="J149" s="409">
        <v>228</v>
      </c>
      <c r="K149" s="409">
        <v>228</v>
      </c>
      <c r="L149" s="409">
        <v>394</v>
      </c>
      <c r="M149" s="409">
        <v>395</v>
      </c>
      <c r="N149" s="409">
        <v>393</v>
      </c>
      <c r="O149" s="104"/>
    </row>
    <row r="150" spans="1:15">
      <c r="A150" s="410"/>
      <c r="B150" s="410"/>
      <c r="C150" s="102">
        <v>2</v>
      </c>
      <c r="D150" s="102">
        <v>1.1000000000000001</v>
      </c>
      <c r="E150" s="102">
        <v>12</v>
      </c>
      <c r="F150" s="102">
        <v>43.4</v>
      </c>
      <c r="G150" s="102">
        <v>219</v>
      </c>
      <c r="H150" s="410"/>
      <c r="I150" s="410"/>
      <c r="J150" s="410"/>
      <c r="K150" s="410"/>
      <c r="L150" s="410"/>
      <c r="M150" s="410"/>
      <c r="N150" s="410"/>
      <c r="O150" s="106"/>
    </row>
    <row r="151" spans="1:15">
      <c r="A151" s="410"/>
      <c r="B151" s="410"/>
      <c r="C151" s="102">
        <v>3</v>
      </c>
      <c r="D151" s="102">
        <v>0.2</v>
      </c>
      <c r="E151" s="102">
        <v>1.8</v>
      </c>
      <c r="F151" s="102">
        <v>0.4</v>
      </c>
      <c r="G151" s="102">
        <v>220</v>
      </c>
      <c r="H151" s="410"/>
      <c r="I151" s="410"/>
      <c r="J151" s="410"/>
      <c r="K151" s="410"/>
      <c r="L151" s="410"/>
      <c r="M151" s="410"/>
      <c r="N151" s="410"/>
      <c r="O151" s="105">
        <v>42178</v>
      </c>
    </row>
    <row r="152" spans="1:15">
      <c r="A152" s="410"/>
      <c r="B152" s="410"/>
      <c r="C152" s="97" t="s">
        <v>17</v>
      </c>
      <c r="D152" s="102">
        <f>SUM(D149:D151)</f>
        <v>38.700000000000003</v>
      </c>
      <c r="E152" s="102">
        <f>SUM(E149:E151)</f>
        <v>40.9</v>
      </c>
      <c r="F152" s="102">
        <f>SUM(F149:F151)</f>
        <v>47.199999999999996</v>
      </c>
      <c r="G152" s="418"/>
      <c r="H152" s="410"/>
      <c r="I152" s="410"/>
      <c r="J152" s="410"/>
      <c r="K152" s="410"/>
      <c r="L152" s="410"/>
      <c r="M152" s="410"/>
      <c r="N152" s="410"/>
      <c r="O152" s="106">
        <v>0.4201388888888889</v>
      </c>
    </row>
    <row r="153" spans="1:15">
      <c r="A153" s="411"/>
      <c r="B153" s="411"/>
      <c r="C153" s="97" t="s">
        <v>410</v>
      </c>
      <c r="D153" s="414">
        <f>AVERAGE(I149:K153)*SUM(D152:F152)/1000</f>
        <v>28.952666666666666</v>
      </c>
      <c r="E153" s="415"/>
      <c r="F153" s="416"/>
      <c r="G153" s="419"/>
      <c r="H153" s="411"/>
      <c r="I153" s="411"/>
      <c r="J153" s="411"/>
      <c r="K153" s="411"/>
      <c r="L153" s="411"/>
      <c r="M153" s="411"/>
      <c r="N153" s="411"/>
      <c r="O153" s="107"/>
    </row>
    <row r="154" spans="1:15">
      <c r="A154" s="409" t="s">
        <v>450</v>
      </c>
      <c r="B154" s="409">
        <v>160</v>
      </c>
      <c r="C154" s="102">
        <v>1</v>
      </c>
      <c r="D154" s="102">
        <v>13.2</v>
      </c>
      <c r="E154" s="102">
        <v>14.2</v>
      </c>
      <c r="F154" s="102">
        <v>14.4</v>
      </c>
      <c r="G154" s="102">
        <v>220</v>
      </c>
      <c r="H154" s="409">
        <v>3</v>
      </c>
      <c r="I154" s="409">
        <v>230</v>
      </c>
      <c r="J154" s="409">
        <v>233</v>
      </c>
      <c r="K154" s="409">
        <v>232</v>
      </c>
      <c r="L154" s="409">
        <v>398</v>
      </c>
      <c r="M154" s="409">
        <v>400</v>
      </c>
      <c r="N154" s="409">
        <v>396</v>
      </c>
      <c r="O154" s="104"/>
    </row>
    <row r="155" spans="1:15">
      <c r="A155" s="410"/>
      <c r="B155" s="410"/>
      <c r="C155" s="102">
        <v>2</v>
      </c>
      <c r="D155" s="102">
        <v>70</v>
      </c>
      <c r="E155" s="102">
        <v>19</v>
      </c>
      <c r="F155" s="102">
        <v>64.2</v>
      </c>
      <c r="G155" s="102">
        <v>213</v>
      </c>
      <c r="H155" s="410"/>
      <c r="I155" s="410"/>
      <c r="J155" s="410"/>
      <c r="K155" s="410"/>
      <c r="L155" s="410"/>
      <c r="M155" s="410"/>
      <c r="N155" s="410"/>
      <c r="O155" s="105">
        <v>42179</v>
      </c>
    </row>
    <row r="156" spans="1:15">
      <c r="A156" s="410"/>
      <c r="B156" s="410"/>
      <c r="C156" s="97" t="s">
        <v>17</v>
      </c>
      <c r="D156" s="102">
        <v>83.2</v>
      </c>
      <c r="E156" s="102">
        <v>33.200000000000003</v>
      </c>
      <c r="F156" s="102">
        <v>78.599999999999994</v>
      </c>
      <c r="G156" s="418"/>
      <c r="H156" s="410"/>
      <c r="I156" s="410"/>
      <c r="J156" s="410"/>
      <c r="K156" s="410"/>
      <c r="L156" s="410"/>
      <c r="M156" s="410"/>
      <c r="N156" s="410"/>
      <c r="O156" s="106">
        <v>0.90972222222222221</v>
      </c>
    </row>
    <row r="157" spans="1:15">
      <c r="A157" s="411"/>
      <c r="B157" s="411"/>
      <c r="C157" s="97" t="s">
        <v>410</v>
      </c>
      <c r="D157" s="414">
        <f>AVERAGE(I154:K157)*SUM(D156:F156)/1000</f>
        <v>45.174999999999997</v>
      </c>
      <c r="E157" s="415"/>
      <c r="F157" s="416"/>
      <c r="G157" s="419"/>
      <c r="H157" s="411"/>
      <c r="I157" s="411"/>
      <c r="J157" s="411"/>
      <c r="K157" s="411"/>
      <c r="L157" s="411"/>
      <c r="M157" s="411"/>
      <c r="N157" s="411"/>
      <c r="O157" s="118"/>
    </row>
    <row r="158" spans="1:15">
      <c r="A158" s="409" t="s">
        <v>451</v>
      </c>
      <c r="B158" s="409">
        <v>25</v>
      </c>
      <c r="C158" s="102">
        <v>1</v>
      </c>
      <c r="D158" s="102">
        <v>18.8</v>
      </c>
      <c r="E158" s="102">
        <v>17</v>
      </c>
      <c r="F158" s="102">
        <v>17.2</v>
      </c>
      <c r="G158" s="102">
        <v>220</v>
      </c>
      <c r="H158" s="409">
        <v>3</v>
      </c>
      <c r="I158" s="409">
        <v>232</v>
      </c>
      <c r="J158" s="409">
        <v>234</v>
      </c>
      <c r="K158" s="409">
        <v>231</v>
      </c>
      <c r="L158" s="409">
        <v>401</v>
      </c>
      <c r="M158" s="409">
        <v>403</v>
      </c>
      <c r="N158" s="420">
        <v>401</v>
      </c>
      <c r="O158" s="125"/>
    </row>
    <row r="159" spans="1:15">
      <c r="A159" s="410"/>
      <c r="B159" s="410"/>
      <c r="C159" s="102" t="s">
        <v>17</v>
      </c>
      <c r="D159" s="102">
        <f>SUM(D158)</f>
        <v>18.8</v>
      </c>
      <c r="E159" s="102">
        <f>SUM(E158)</f>
        <v>17</v>
      </c>
      <c r="F159" s="102">
        <f>SUM(F158)</f>
        <v>17.2</v>
      </c>
      <c r="G159" s="418"/>
      <c r="H159" s="410"/>
      <c r="I159" s="410"/>
      <c r="J159" s="410"/>
      <c r="K159" s="410"/>
      <c r="L159" s="410"/>
      <c r="M159" s="410"/>
      <c r="N159" s="410"/>
      <c r="O159" s="105">
        <v>42177</v>
      </c>
    </row>
    <row r="160" spans="1:15">
      <c r="A160" s="411"/>
      <c r="B160" s="411"/>
      <c r="C160" s="102" t="s">
        <v>410</v>
      </c>
      <c r="D160" s="414">
        <f>AVERAGE(I158:K160)*SUM(D159:F159)/1000</f>
        <v>12.313666666666668</v>
      </c>
      <c r="E160" s="415"/>
      <c r="F160" s="416"/>
      <c r="G160" s="419"/>
      <c r="H160" s="411"/>
      <c r="I160" s="411"/>
      <c r="J160" s="411"/>
      <c r="K160" s="411"/>
      <c r="L160" s="411"/>
      <c r="M160" s="411"/>
      <c r="N160" s="411"/>
      <c r="O160" s="109">
        <v>0.40972222222222227</v>
      </c>
    </row>
    <row r="161" spans="1:15">
      <c r="A161" s="409" t="s">
        <v>452</v>
      </c>
      <c r="B161" s="409">
        <v>160</v>
      </c>
      <c r="C161" s="97">
        <v>1</v>
      </c>
      <c r="D161" s="97">
        <v>1.2</v>
      </c>
      <c r="E161" s="97">
        <v>0.01</v>
      </c>
      <c r="F161" s="97">
        <v>0</v>
      </c>
      <c r="G161" s="119">
        <v>220</v>
      </c>
      <c r="H161" s="409">
        <v>3</v>
      </c>
      <c r="I161" s="409">
        <v>242</v>
      </c>
      <c r="J161" s="409">
        <v>221</v>
      </c>
      <c r="K161" s="409">
        <v>228</v>
      </c>
      <c r="L161" s="409">
        <v>402</v>
      </c>
      <c r="M161" s="409">
        <v>404</v>
      </c>
      <c r="N161" s="409">
        <v>408</v>
      </c>
      <c r="O161" s="104"/>
    </row>
    <row r="162" spans="1:15">
      <c r="A162" s="410"/>
      <c r="B162" s="410"/>
      <c r="C162" s="97">
        <v>2</v>
      </c>
      <c r="D162" s="97">
        <v>9.4</v>
      </c>
      <c r="E162" s="97">
        <v>63</v>
      </c>
      <c r="F162" s="97">
        <v>10.199999999999999</v>
      </c>
      <c r="G162" s="119">
        <v>217</v>
      </c>
      <c r="H162" s="410"/>
      <c r="I162" s="410"/>
      <c r="J162" s="410"/>
      <c r="K162" s="410"/>
      <c r="L162" s="410"/>
      <c r="M162" s="410"/>
      <c r="N162" s="410"/>
      <c r="O162" s="105">
        <v>42178</v>
      </c>
    </row>
    <row r="163" spans="1:15">
      <c r="A163" s="410"/>
      <c r="B163" s="410"/>
      <c r="C163" s="97" t="s">
        <v>17</v>
      </c>
      <c r="D163" s="97">
        <f>SUM(D161:D162)</f>
        <v>10.6</v>
      </c>
      <c r="E163" s="97">
        <f>SUM(E161:E162)</f>
        <v>63.01</v>
      </c>
      <c r="F163" s="97">
        <f>SUM(F161:F162)</f>
        <v>10.199999999999999</v>
      </c>
      <c r="G163" s="418"/>
      <c r="H163" s="410"/>
      <c r="I163" s="410"/>
      <c r="J163" s="410"/>
      <c r="K163" s="410"/>
      <c r="L163" s="410"/>
      <c r="M163" s="410"/>
      <c r="N163" s="410"/>
      <c r="O163" s="106">
        <v>0.40486111111111112</v>
      </c>
    </row>
    <row r="164" spans="1:15">
      <c r="A164" s="411"/>
      <c r="B164" s="411"/>
      <c r="C164" s="97" t="s">
        <v>410</v>
      </c>
      <c r="D164" s="414">
        <f>AVERAGE(I161:K164)*SUM(D163:F163)/1000</f>
        <v>19.304236666666668</v>
      </c>
      <c r="E164" s="415"/>
      <c r="F164" s="416"/>
      <c r="G164" s="419"/>
      <c r="H164" s="411"/>
      <c r="I164" s="411"/>
      <c r="J164" s="411"/>
      <c r="K164" s="411"/>
      <c r="L164" s="411"/>
      <c r="M164" s="411"/>
      <c r="N164" s="411"/>
      <c r="O164" s="118"/>
    </row>
    <row r="165" spans="1:15">
      <c r="A165" s="409" t="s">
        <v>453</v>
      </c>
      <c r="B165" s="409">
        <v>400</v>
      </c>
      <c r="C165" s="102">
        <v>1</v>
      </c>
      <c r="D165" s="102">
        <v>0.3</v>
      </c>
      <c r="E165" s="102">
        <v>0.8</v>
      </c>
      <c r="F165" s="102">
        <v>1.6</v>
      </c>
      <c r="G165" s="102">
        <v>225</v>
      </c>
      <c r="H165" s="409">
        <v>4</v>
      </c>
      <c r="I165" s="409">
        <v>236</v>
      </c>
      <c r="J165" s="409">
        <v>236</v>
      </c>
      <c r="K165" s="409">
        <v>236</v>
      </c>
      <c r="L165" s="409">
        <v>410</v>
      </c>
      <c r="M165" s="409">
        <v>410</v>
      </c>
      <c r="N165" s="409">
        <v>410</v>
      </c>
      <c r="O165" s="104"/>
    </row>
    <row r="166" spans="1:15">
      <c r="A166" s="410"/>
      <c r="B166" s="410"/>
      <c r="C166" s="102">
        <v>2</v>
      </c>
      <c r="D166" s="102">
        <v>9.8000000000000007</v>
      </c>
      <c r="E166" s="102">
        <v>31.6</v>
      </c>
      <c r="F166" s="102">
        <v>11.9</v>
      </c>
      <c r="G166" s="102">
        <v>221</v>
      </c>
      <c r="H166" s="410"/>
      <c r="I166" s="410"/>
      <c r="J166" s="410"/>
      <c r="K166" s="410"/>
      <c r="L166" s="410"/>
      <c r="M166" s="410"/>
      <c r="N166" s="410"/>
      <c r="O166" s="106"/>
    </row>
    <row r="167" spans="1:15">
      <c r="A167" s="410"/>
      <c r="B167" s="410"/>
      <c r="C167" s="102">
        <v>3</v>
      </c>
      <c r="D167" s="102">
        <v>20.3</v>
      </c>
      <c r="E167" s="102">
        <v>8.3000000000000007</v>
      </c>
      <c r="F167" s="102">
        <v>26.8</v>
      </c>
      <c r="G167" s="102">
        <v>218</v>
      </c>
      <c r="H167" s="410"/>
      <c r="I167" s="410"/>
      <c r="J167" s="410"/>
      <c r="K167" s="410"/>
      <c r="L167" s="410"/>
      <c r="M167" s="410"/>
      <c r="N167" s="410"/>
      <c r="O167" s="112"/>
    </row>
    <row r="168" spans="1:15">
      <c r="A168" s="410"/>
      <c r="B168" s="410"/>
      <c r="C168" s="102">
        <v>4</v>
      </c>
      <c r="D168" s="102">
        <v>5.0999999999999996</v>
      </c>
      <c r="E168" s="102">
        <v>2.8</v>
      </c>
      <c r="F168" s="102">
        <v>3.5</v>
      </c>
      <c r="G168" s="102">
        <v>223</v>
      </c>
      <c r="H168" s="410"/>
      <c r="I168" s="410"/>
      <c r="J168" s="410"/>
      <c r="K168" s="410"/>
      <c r="L168" s="410"/>
      <c r="M168" s="410"/>
      <c r="N168" s="410"/>
      <c r="O168" s="112"/>
    </row>
    <row r="169" spans="1:15">
      <c r="A169" s="410"/>
      <c r="B169" s="410"/>
      <c r="C169" s="102">
        <v>5</v>
      </c>
      <c r="D169" s="102">
        <v>2.6</v>
      </c>
      <c r="E169" s="102">
        <v>46.4</v>
      </c>
      <c r="F169" s="102">
        <v>33.6</v>
      </c>
      <c r="G169" s="102">
        <v>221</v>
      </c>
      <c r="H169" s="410"/>
      <c r="I169" s="410"/>
      <c r="J169" s="410"/>
      <c r="K169" s="410"/>
      <c r="L169" s="410"/>
      <c r="M169" s="410"/>
      <c r="N169" s="410"/>
      <c r="O169" s="105">
        <v>42179</v>
      </c>
    </row>
    <row r="170" spans="1:15">
      <c r="A170" s="410"/>
      <c r="B170" s="410"/>
      <c r="C170" s="102" t="s">
        <v>454</v>
      </c>
      <c r="D170" s="102">
        <v>4.5</v>
      </c>
      <c r="E170" s="102"/>
      <c r="F170" s="102"/>
      <c r="G170" s="122"/>
      <c r="H170" s="410"/>
      <c r="I170" s="410"/>
      <c r="J170" s="410"/>
      <c r="K170" s="410"/>
      <c r="L170" s="410"/>
      <c r="M170" s="410"/>
      <c r="N170" s="410"/>
      <c r="O170" s="106">
        <v>0.92986111111111114</v>
      </c>
    </row>
    <row r="171" spans="1:15">
      <c r="A171" s="410"/>
      <c r="B171" s="410"/>
      <c r="C171" s="102" t="s">
        <v>455</v>
      </c>
      <c r="D171" s="102">
        <v>0.3</v>
      </c>
      <c r="E171" s="102"/>
      <c r="F171" s="102">
        <v>16.2</v>
      </c>
      <c r="G171" s="122"/>
      <c r="H171" s="410"/>
      <c r="I171" s="410"/>
      <c r="J171" s="410"/>
      <c r="K171" s="410"/>
      <c r="L171" s="410"/>
      <c r="M171" s="410"/>
      <c r="N171" s="410"/>
      <c r="O171" s="117"/>
    </row>
    <row r="172" spans="1:15">
      <c r="A172" s="410"/>
      <c r="B172" s="410"/>
      <c r="C172" s="97" t="s">
        <v>17</v>
      </c>
      <c r="D172" s="102">
        <v>42.9</v>
      </c>
      <c r="E172" s="102">
        <v>89.9</v>
      </c>
      <c r="F172" s="102">
        <v>93.6</v>
      </c>
      <c r="G172" s="418"/>
      <c r="H172" s="410"/>
      <c r="I172" s="410"/>
      <c r="J172" s="410"/>
      <c r="K172" s="410"/>
      <c r="L172" s="410"/>
      <c r="M172" s="410"/>
      <c r="N172" s="410"/>
      <c r="O172" s="117"/>
    </row>
    <row r="173" spans="1:15">
      <c r="A173" s="411"/>
      <c r="B173" s="411"/>
      <c r="C173" s="97" t="s">
        <v>410</v>
      </c>
      <c r="D173" s="414">
        <f>AVERAGE(I165:K173)*SUM(D172:F172)/1000</f>
        <v>53.430399999999999</v>
      </c>
      <c r="E173" s="415"/>
      <c r="F173" s="416"/>
      <c r="G173" s="419"/>
      <c r="H173" s="411"/>
      <c r="I173" s="411"/>
      <c r="J173" s="411"/>
      <c r="K173" s="411"/>
      <c r="L173" s="411"/>
      <c r="M173" s="411"/>
      <c r="N173" s="411"/>
      <c r="O173" s="118"/>
    </row>
    <row r="174" spans="1:15">
      <c r="A174" s="409" t="s">
        <v>456</v>
      </c>
      <c r="B174" s="409">
        <v>25</v>
      </c>
      <c r="C174" s="102">
        <v>1</v>
      </c>
      <c r="D174" s="102">
        <v>18.100000000000001</v>
      </c>
      <c r="E174" s="102">
        <v>18.5</v>
      </c>
      <c r="F174" s="102">
        <v>17.899999999999999</v>
      </c>
      <c r="G174" s="102"/>
      <c r="H174" s="409">
        <v>3</v>
      </c>
      <c r="I174" s="409">
        <v>228</v>
      </c>
      <c r="J174" s="409">
        <v>225</v>
      </c>
      <c r="K174" s="409">
        <v>225</v>
      </c>
      <c r="L174" s="409">
        <v>394</v>
      </c>
      <c r="M174" s="409">
        <v>397</v>
      </c>
      <c r="N174" s="409">
        <v>396</v>
      </c>
      <c r="O174" s="104">
        <v>42178</v>
      </c>
    </row>
    <row r="175" spans="1:15">
      <c r="A175" s="410"/>
      <c r="B175" s="410"/>
      <c r="C175" s="102" t="s">
        <v>17</v>
      </c>
      <c r="D175" s="102">
        <f>SUM(D174)</f>
        <v>18.100000000000001</v>
      </c>
      <c r="E175" s="102">
        <f>SUM(E174)</f>
        <v>18.5</v>
      </c>
      <c r="F175" s="102">
        <f>SUM(F174)</f>
        <v>17.899999999999999</v>
      </c>
      <c r="G175" s="412"/>
      <c r="H175" s="410"/>
      <c r="I175" s="410"/>
      <c r="J175" s="410"/>
      <c r="K175" s="410"/>
      <c r="L175" s="410"/>
      <c r="M175" s="410"/>
      <c r="N175" s="410"/>
      <c r="O175" s="106">
        <v>0.4236111111111111</v>
      </c>
    </row>
    <row r="176" spans="1:15">
      <c r="A176" s="411"/>
      <c r="B176" s="411"/>
      <c r="C176" s="102" t="s">
        <v>410</v>
      </c>
      <c r="D176" s="414">
        <f>AVERAGE(I174:K176)*SUM(D175:F175)/1000</f>
        <v>12.317</v>
      </c>
      <c r="E176" s="415"/>
      <c r="F176" s="416"/>
      <c r="G176" s="413"/>
      <c r="H176" s="411"/>
      <c r="I176" s="411"/>
      <c r="J176" s="411"/>
      <c r="K176" s="411"/>
      <c r="L176" s="411"/>
      <c r="M176" s="411"/>
      <c r="N176" s="411"/>
      <c r="O176" s="107"/>
    </row>
    <row r="177" spans="1:15">
      <c r="A177" s="127"/>
      <c r="B177" s="127"/>
      <c r="C177" s="127"/>
      <c r="D177" s="127"/>
      <c r="E177" s="127"/>
      <c r="F177" s="127"/>
      <c r="G177" s="127"/>
      <c r="H177" s="128"/>
      <c r="I177" s="128"/>
      <c r="J177" s="128"/>
      <c r="K177" s="128"/>
      <c r="L177" s="128"/>
      <c r="M177" s="128"/>
      <c r="N177" s="128"/>
      <c r="O177" s="128"/>
    </row>
    <row r="179" spans="1:15">
      <c r="A179" s="417"/>
      <c r="B179" s="417"/>
      <c r="C179" s="417"/>
      <c r="D179" s="417"/>
      <c r="E179" s="417"/>
      <c r="F179" s="417"/>
      <c r="G179" s="417"/>
      <c r="H179" s="417"/>
      <c r="I179" s="417"/>
      <c r="J179" s="247"/>
    </row>
    <row r="180" spans="1:15">
      <c r="A180" s="408"/>
      <c r="B180" s="408"/>
      <c r="C180" s="408"/>
      <c r="D180" s="408"/>
      <c r="E180" s="408"/>
      <c r="F180" s="408"/>
      <c r="G180" s="247"/>
      <c r="H180" s="247"/>
      <c r="I180" s="247"/>
      <c r="J180" s="247"/>
    </row>
    <row r="181" spans="1:15">
      <c r="A181" s="408"/>
      <c r="B181" s="408"/>
      <c r="C181" s="408"/>
      <c r="D181" s="408"/>
      <c r="E181" s="408"/>
      <c r="F181" s="408"/>
      <c r="G181" s="248"/>
      <c r="H181" s="247"/>
      <c r="I181" s="247"/>
      <c r="J181" s="247"/>
    </row>
    <row r="182" spans="1:15">
      <c r="A182" s="408"/>
      <c r="B182" s="408"/>
      <c r="C182" s="408"/>
      <c r="D182" s="408"/>
      <c r="E182" s="408"/>
      <c r="F182" s="408"/>
      <c r="G182" s="249"/>
      <c r="H182" s="247"/>
      <c r="I182" s="247"/>
      <c r="J182" s="247"/>
    </row>
    <row r="183" spans="1:15">
      <c r="A183" s="408"/>
      <c r="B183" s="408"/>
      <c r="C183" s="408"/>
      <c r="D183" s="408"/>
      <c r="E183" s="408"/>
      <c r="F183" s="408"/>
      <c r="G183" s="249"/>
      <c r="H183" s="247"/>
      <c r="I183" s="247"/>
      <c r="J183" s="247"/>
    </row>
    <row r="184" spans="1:15">
      <c r="A184" s="247"/>
      <c r="B184" s="247"/>
      <c r="C184" s="247"/>
      <c r="D184" s="247"/>
      <c r="E184" s="247"/>
      <c r="F184" s="247"/>
      <c r="G184" s="247"/>
      <c r="H184" s="247"/>
      <c r="I184" s="247"/>
      <c r="J184" s="247"/>
    </row>
    <row r="185" spans="1:15">
      <c r="A185" s="247"/>
      <c r="B185" s="247"/>
      <c r="C185" s="247"/>
      <c r="D185" s="247"/>
      <c r="E185" s="247"/>
      <c r="F185" s="407"/>
      <c r="G185" s="407"/>
      <c r="H185" s="407"/>
      <c r="I185" s="407"/>
      <c r="J185" s="247"/>
    </row>
  </sheetData>
  <mergeCells count="411">
    <mergeCell ref="C1:H1"/>
    <mergeCell ref="A2:A3"/>
    <mergeCell ref="B2:B3"/>
    <mergeCell ref="C2:C3"/>
    <mergeCell ref="D2:F2"/>
    <mergeCell ref="I2:K2"/>
    <mergeCell ref="L2:N2"/>
    <mergeCell ref="A4:A7"/>
    <mergeCell ref="B4:B7"/>
    <mergeCell ref="H4:H7"/>
    <mergeCell ref="I4:I7"/>
    <mergeCell ref="J4:J7"/>
    <mergeCell ref="K4:K7"/>
    <mergeCell ref="L4:L7"/>
    <mergeCell ref="M4:M7"/>
    <mergeCell ref="N4:N7"/>
    <mergeCell ref="J8:J12"/>
    <mergeCell ref="K8:K12"/>
    <mergeCell ref="L8:L12"/>
    <mergeCell ref="M8:M12"/>
    <mergeCell ref="N8:N12"/>
    <mergeCell ref="G11:G12"/>
    <mergeCell ref="G6:G7"/>
    <mergeCell ref="D7:F7"/>
    <mergeCell ref="A8:A12"/>
    <mergeCell ref="B8:B12"/>
    <mergeCell ref="H8:H12"/>
    <mergeCell ref="I8:I12"/>
    <mergeCell ref="D12:F12"/>
    <mergeCell ref="A16:A20"/>
    <mergeCell ref="B16:B20"/>
    <mergeCell ref="H16:H20"/>
    <mergeCell ref="I16:I20"/>
    <mergeCell ref="J16:J20"/>
    <mergeCell ref="A13:A15"/>
    <mergeCell ref="B13:B15"/>
    <mergeCell ref="H13:H15"/>
    <mergeCell ref="I13:I15"/>
    <mergeCell ref="J13:J15"/>
    <mergeCell ref="K16:K20"/>
    <mergeCell ref="L16:L20"/>
    <mergeCell ref="M16:M20"/>
    <mergeCell ref="N16:N20"/>
    <mergeCell ref="G19:G20"/>
    <mergeCell ref="D20:F20"/>
    <mergeCell ref="L13:L15"/>
    <mergeCell ref="M13:M15"/>
    <mergeCell ref="N13:N15"/>
    <mergeCell ref="G14:G15"/>
    <mergeCell ref="D15:F15"/>
    <mergeCell ref="K13:K15"/>
    <mergeCell ref="A24:A30"/>
    <mergeCell ref="B24:B30"/>
    <mergeCell ref="H24:H30"/>
    <mergeCell ref="I24:I30"/>
    <mergeCell ref="J24:J30"/>
    <mergeCell ref="A21:A23"/>
    <mergeCell ref="B21:B23"/>
    <mergeCell ref="H21:H23"/>
    <mergeCell ref="I21:I23"/>
    <mergeCell ref="J21:J23"/>
    <mergeCell ref="K24:K30"/>
    <mergeCell ref="L24:L30"/>
    <mergeCell ref="M24:M30"/>
    <mergeCell ref="N24:N30"/>
    <mergeCell ref="G29:G30"/>
    <mergeCell ref="D30:F30"/>
    <mergeCell ref="L21:L23"/>
    <mergeCell ref="M21:M23"/>
    <mergeCell ref="N21:N23"/>
    <mergeCell ref="G22:G23"/>
    <mergeCell ref="D23:F23"/>
    <mergeCell ref="K21:K23"/>
    <mergeCell ref="A37:A40"/>
    <mergeCell ref="B37:B40"/>
    <mergeCell ref="H37:H40"/>
    <mergeCell ref="I37:I40"/>
    <mergeCell ref="J37:J40"/>
    <mergeCell ref="A31:A36"/>
    <mergeCell ref="B31:B36"/>
    <mergeCell ref="H31:H36"/>
    <mergeCell ref="I31:I36"/>
    <mergeCell ref="J31:J36"/>
    <mergeCell ref="K37:K40"/>
    <mergeCell ref="L37:L40"/>
    <mergeCell ref="M37:M40"/>
    <mergeCell ref="N37:N40"/>
    <mergeCell ref="G39:G40"/>
    <mergeCell ref="D40:F40"/>
    <mergeCell ref="L31:L36"/>
    <mergeCell ref="M31:M36"/>
    <mergeCell ref="N31:N36"/>
    <mergeCell ref="G35:G36"/>
    <mergeCell ref="D36:F36"/>
    <mergeCell ref="K31:K36"/>
    <mergeCell ref="A46:A51"/>
    <mergeCell ref="B46:B51"/>
    <mergeCell ref="H46:H51"/>
    <mergeCell ref="I46:I51"/>
    <mergeCell ref="J46:J51"/>
    <mergeCell ref="A41:A45"/>
    <mergeCell ref="B41:B45"/>
    <mergeCell ref="H41:H45"/>
    <mergeCell ref="I41:I45"/>
    <mergeCell ref="J41:J45"/>
    <mergeCell ref="K46:K51"/>
    <mergeCell ref="L46:L51"/>
    <mergeCell ref="M46:M51"/>
    <mergeCell ref="N46:N51"/>
    <mergeCell ref="G50:G51"/>
    <mergeCell ref="D51:F51"/>
    <mergeCell ref="L41:L45"/>
    <mergeCell ref="M41:M45"/>
    <mergeCell ref="N41:N45"/>
    <mergeCell ref="G44:G45"/>
    <mergeCell ref="D45:F45"/>
    <mergeCell ref="K41:K45"/>
    <mergeCell ref="A57:A59"/>
    <mergeCell ref="B57:B59"/>
    <mergeCell ref="H57:H59"/>
    <mergeCell ref="I57:I59"/>
    <mergeCell ref="J57:J59"/>
    <mergeCell ref="A52:A56"/>
    <mergeCell ref="B52:B56"/>
    <mergeCell ref="H52:H56"/>
    <mergeCell ref="I52:I56"/>
    <mergeCell ref="J52:J56"/>
    <mergeCell ref="K57:K59"/>
    <mergeCell ref="L57:L59"/>
    <mergeCell ref="M57:M59"/>
    <mergeCell ref="N57:N59"/>
    <mergeCell ref="G58:G59"/>
    <mergeCell ref="D59:F59"/>
    <mergeCell ref="L52:L56"/>
    <mergeCell ref="M52:M56"/>
    <mergeCell ref="N52:N56"/>
    <mergeCell ref="G55:G56"/>
    <mergeCell ref="D56:F56"/>
    <mergeCell ref="K52:K56"/>
    <mergeCell ref="N65:N69"/>
    <mergeCell ref="G68:G69"/>
    <mergeCell ref="D69:F69"/>
    <mergeCell ref="L60:L64"/>
    <mergeCell ref="M60:M64"/>
    <mergeCell ref="N60:N64"/>
    <mergeCell ref="G63:G64"/>
    <mergeCell ref="D64:F64"/>
    <mergeCell ref="A65:A69"/>
    <mergeCell ref="B65:B69"/>
    <mergeCell ref="H65:H69"/>
    <mergeCell ref="I65:I69"/>
    <mergeCell ref="J65:J69"/>
    <mergeCell ref="A60:A64"/>
    <mergeCell ref="B60:B64"/>
    <mergeCell ref="H60:H64"/>
    <mergeCell ref="I60:I64"/>
    <mergeCell ref="J60:J64"/>
    <mergeCell ref="K60:K64"/>
    <mergeCell ref="A70:A73"/>
    <mergeCell ref="B70:B73"/>
    <mergeCell ref="G72:G73"/>
    <mergeCell ref="D73:F73"/>
    <mergeCell ref="A74:A80"/>
    <mergeCell ref="B74:B80"/>
    <mergeCell ref="K65:K69"/>
    <mergeCell ref="L65:L69"/>
    <mergeCell ref="M65:M69"/>
    <mergeCell ref="M81:M87"/>
    <mergeCell ref="N81:N87"/>
    <mergeCell ref="G86:G87"/>
    <mergeCell ref="D87:F87"/>
    <mergeCell ref="A88:A92"/>
    <mergeCell ref="B88:B92"/>
    <mergeCell ref="G91:G92"/>
    <mergeCell ref="D92:F92"/>
    <mergeCell ref="N74:N80"/>
    <mergeCell ref="G79:G80"/>
    <mergeCell ref="D80:F80"/>
    <mergeCell ref="A81:A87"/>
    <mergeCell ref="B81:B87"/>
    <mergeCell ref="H81:H87"/>
    <mergeCell ref="I81:I87"/>
    <mergeCell ref="J81:J87"/>
    <mergeCell ref="K81:K87"/>
    <mergeCell ref="L81:L87"/>
    <mergeCell ref="H74:H80"/>
    <mergeCell ref="I74:I80"/>
    <mergeCell ref="J74:J80"/>
    <mergeCell ref="K74:K80"/>
    <mergeCell ref="L74:L80"/>
    <mergeCell ref="M74:M80"/>
    <mergeCell ref="A97:A101"/>
    <mergeCell ref="B97:B101"/>
    <mergeCell ref="H97:H101"/>
    <mergeCell ref="I97:I101"/>
    <mergeCell ref="J97:J101"/>
    <mergeCell ref="A93:A96"/>
    <mergeCell ref="B93:B96"/>
    <mergeCell ref="H93:H96"/>
    <mergeCell ref="I93:I96"/>
    <mergeCell ref="J93:J96"/>
    <mergeCell ref="K97:K101"/>
    <mergeCell ref="L97:L101"/>
    <mergeCell ref="M97:M101"/>
    <mergeCell ref="N97:N101"/>
    <mergeCell ref="G100:G101"/>
    <mergeCell ref="D101:F101"/>
    <mergeCell ref="L93:L96"/>
    <mergeCell ref="M93:M96"/>
    <mergeCell ref="N93:N96"/>
    <mergeCell ref="G95:G96"/>
    <mergeCell ref="D96:F96"/>
    <mergeCell ref="K93:K96"/>
    <mergeCell ref="A106:A109"/>
    <mergeCell ref="B106:B109"/>
    <mergeCell ref="H106:H109"/>
    <mergeCell ref="I106:I109"/>
    <mergeCell ref="J106:J109"/>
    <mergeCell ref="A102:A105"/>
    <mergeCell ref="B102:B105"/>
    <mergeCell ref="H102:H105"/>
    <mergeCell ref="I102:I105"/>
    <mergeCell ref="J102:J105"/>
    <mergeCell ref="K106:K109"/>
    <mergeCell ref="L106:L109"/>
    <mergeCell ref="M106:M109"/>
    <mergeCell ref="N106:N109"/>
    <mergeCell ref="G108:G109"/>
    <mergeCell ref="D109:F109"/>
    <mergeCell ref="L102:L105"/>
    <mergeCell ref="M102:M105"/>
    <mergeCell ref="N102:N105"/>
    <mergeCell ref="G104:G105"/>
    <mergeCell ref="D105:F105"/>
    <mergeCell ref="K102:K105"/>
    <mergeCell ref="A115:A117"/>
    <mergeCell ref="B115:B117"/>
    <mergeCell ref="H115:H117"/>
    <mergeCell ref="I115:I117"/>
    <mergeCell ref="J115:J117"/>
    <mergeCell ref="A110:A114"/>
    <mergeCell ref="B110:B114"/>
    <mergeCell ref="H110:H114"/>
    <mergeCell ref="I110:I114"/>
    <mergeCell ref="J110:J114"/>
    <mergeCell ref="K115:K117"/>
    <mergeCell ref="L115:L117"/>
    <mergeCell ref="M115:M117"/>
    <mergeCell ref="N115:N117"/>
    <mergeCell ref="G116:G117"/>
    <mergeCell ref="D117:F117"/>
    <mergeCell ref="L110:L114"/>
    <mergeCell ref="M110:M114"/>
    <mergeCell ref="N110:N114"/>
    <mergeCell ref="G113:G114"/>
    <mergeCell ref="D114:F114"/>
    <mergeCell ref="K110:K114"/>
    <mergeCell ref="A121:A123"/>
    <mergeCell ref="B121:B123"/>
    <mergeCell ref="H121:H123"/>
    <mergeCell ref="I121:I123"/>
    <mergeCell ref="J121:J123"/>
    <mergeCell ref="A118:A120"/>
    <mergeCell ref="B118:B120"/>
    <mergeCell ref="H118:H120"/>
    <mergeCell ref="I118:I120"/>
    <mergeCell ref="J118:J120"/>
    <mergeCell ref="K121:K123"/>
    <mergeCell ref="L121:L123"/>
    <mergeCell ref="M121:M123"/>
    <mergeCell ref="N121:N123"/>
    <mergeCell ref="G122:G123"/>
    <mergeCell ref="D123:F123"/>
    <mergeCell ref="L118:L120"/>
    <mergeCell ref="M118:M120"/>
    <mergeCell ref="N118:N120"/>
    <mergeCell ref="G119:G120"/>
    <mergeCell ref="D120:F120"/>
    <mergeCell ref="K118:K120"/>
    <mergeCell ref="A130:A133"/>
    <mergeCell ref="B130:B133"/>
    <mergeCell ref="H130:H133"/>
    <mergeCell ref="I130:I133"/>
    <mergeCell ref="J130:J133"/>
    <mergeCell ref="A124:A129"/>
    <mergeCell ref="B124:B129"/>
    <mergeCell ref="H124:H129"/>
    <mergeCell ref="I124:I129"/>
    <mergeCell ref="J124:J129"/>
    <mergeCell ref="K130:K133"/>
    <mergeCell ref="L130:L133"/>
    <mergeCell ref="M130:M133"/>
    <mergeCell ref="N130:N133"/>
    <mergeCell ref="G132:G133"/>
    <mergeCell ref="D133:F133"/>
    <mergeCell ref="L124:L129"/>
    <mergeCell ref="M124:M129"/>
    <mergeCell ref="N124:N129"/>
    <mergeCell ref="G128:G129"/>
    <mergeCell ref="D129:F129"/>
    <mergeCell ref="K124:K129"/>
    <mergeCell ref="A137:A141"/>
    <mergeCell ref="B137:B141"/>
    <mergeCell ref="H137:H141"/>
    <mergeCell ref="I137:I141"/>
    <mergeCell ref="J137:J141"/>
    <mergeCell ref="A134:A136"/>
    <mergeCell ref="B134:B136"/>
    <mergeCell ref="H134:H136"/>
    <mergeCell ref="I134:I136"/>
    <mergeCell ref="J134:J136"/>
    <mergeCell ref="K137:K141"/>
    <mergeCell ref="L137:L141"/>
    <mergeCell ref="M137:M141"/>
    <mergeCell ref="N137:N141"/>
    <mergeCell ref="G140:G141"/>
    <mergeCell ref="D141:F141"/>
    <mergeCell ref="L134:L136"/>
    <mergeCell ref="M134:M136"/>
    <mergeCell ref="N134:N136"/>
    <mergeCell ref="G135:G136"/>
    <mergeCell ref="D136:F136"/>
    <mergeCell ref="K134:K136"/>
    <mergeCell ref="A149:A153"/>
    <mergeCell ref="B149:B153"/>
    <mergeCell ref="H149:H153"/>
    <mergeCell ref="I149:I153"/>
    <mergeCell ref="J149:J153"/>
    <mergeCell ref="A142:A148"/>
    <mergeCell ref="B142:B148"/>
    <mergeCell ref="H142:H148"/>
    <mergeCell ref="I142:I148"/>
    <mergeCell ref="J142:J148"/>
    <mergeCell ref="K149:K153"/>
    <mergeCell ref="L149:L153"/>
    <mergeCell ref="M149:M153"/>
    <mergeCell ref="N149:N153"/>
    <mergeCell ref="G152:G153"/>
    <mergeCell ref="D153:F153"/>
    <mergeCell ref="L142:L148"/>
    <mergeCell ref="M142:M148"/>
    <mergeCell ref="N142:N148"/>
    <mergeCell ref="G147:G148"/>
    <mergeCell ref="D148:F148"/>
    <mergeCell ref="K142:K148"/>
    <mergeCell ref="A158:A160"/>
    <mergeCell ref="B158:B160"/>
    <mergeCell ref="H158:H160"/>
    <mergeCell ref="I158:I160"/>
    <mergeCell ref="J158:J160"/>
    <mergeCell ref="A154:A157"/>
    <mergeCell ref="B154:B157"/>
    <mergeCell ref="H154:H157"/>
    <mergeCell ref="I154:I157"/>
    <mergeCell ref="J154:J157"/>
    <mergeCell ref="K158:K160"/>
    <mergeCell ref="L158:L160"/>
    <mergeCell ref="M158:M160"/>
    <mergeCell ref="N158:N160"/>
    <mergeCell ref="G159:G160"/>
    <mergeCell ref="D160:F160"/>
    <mergeCell ref="L154:L157"/>
    <mergeCell ref="M154:M157"/>
    <mergeCell ref="N154:N157"/>
    <mergeCell ref="G156:G157"/>
    <mergeCell ref="D157:F157"/>
    <mergeCell ref="K154:K157"/>
    <mergeCell ref="A165:A173"/>
    <mergeCell ref="B165:B173"/>
    <mergeCell ref="H165:H173"/>
    <mergeCell ref="I165:I173"/>
    <mergeCell ref="J165:J173"/>
    <mergeCell ref="A161:A164"/>
    <mergeCell ref="B161:B164"/>
    <mergeCell ref="H161:H164"/>
    <mergeCell ref="I161:I164"/>
    <mergeCell ref="J161:J164"/>
    <mergeCell ref="K165:K173"/>
    <mergeCell ref="L165:L173"/>
    <mergeCell ref="M165:M173"/>
    <mergeCell ref="N165:N173"/>
    <mergeCell ref="G172:G173"/>
    <mergeCell ref="D173:F173"/>
    <mergeCell ref="L161:L164"/>
    <mergeCell ref="M161:M164"/>
    <mergeCell ref="N161:N164"/>
    <mergeCell ref="G163:G164"/>
    <mergeCell ref="D164:F164"/>
    <mergeCell ref="K161:K164"/>
    <mergeCell ref="M174:M176"/>
    <mergeCell ref="N174:N176"/>
    <mergeCell ref="G175:G176"/>
    <mergeCell ref="D176:F176"/>
    <mergeCell ref="A179:C179"/>
    <mergeCell ref="D179:F179"/>
    <mergeCell ref="G179:I179"/>
    <mergeCell ref="A174:A176"/>
    <mergeCell ref="B174:B176"/>
    <mergeCell ref="H174:H176"/>
    <mergeCell ref="I174:I176"/>
    <mergeCell ref="J174:J176"/>
    <mergeCell ref="K174:K176"/>
    <mergeCell ref="F185:I185"/>
    <mergeCell ref="A180:C180"/>
    <mergeCell ref="D180:D183"/>
    <mergeCell ref="E180:E183"/>
    <mergeCell ref="F180:F183"/>
    <mergeCell ref="A181:C181"/>
    <mergeCell ref="A182:C182"/>
    <mergeCell ref="A183:C183"/>
    <mergeCell ref="L174:L17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D175"/>
  <sheetViews>
    <sheetView topLeftCell="K1" workbookViewId="0">
      <selection activeCell="M2" sqref="M2:R2"/>
    </sheetView>
  </sheetViews>
  <sheetFormatPr defaultRowHeight="15"/>
  <cols>
    <col min="15" max="15" width="11.42578125" style="250" customWidth="1"/>
    <col min="30" max="30" width="11.42578125" style="250" customWidth="1"/>
  </cols>
  <sheetData>
    <row r="1" spans="1:30">
      <c r="A1" s="242" t="s">
        <v>198</v>
      </c>
      <c r="B1" s="242"/>
      <c r="C1" s="242"/>
      <c r="D1" s="242"/>
      <c r="E1" s="242"/>
      <c r="F1" s="150"/>
      <c r="G1" s="24"/>
      <c r="H1" s="150"/>
      <c r="I1" s="150"/>
      <c r="J1" s="150"/>
      <c r="K1" s="150"/>
      <c r="L1" s="150"/>
      <c r="M1" s="150"/>
      <c r="N1" s="150"/>
      <c r="O1" s="254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4"/>
    </row>
    <row r="2" spans="1:30" ht="15.75">
      <c r="A2" s="243" t="s">
        <v>199</v>
      </c>
      <c r="B2" s="243"/>
      <c r="C2" s="243"/>
      <c r="D2" s="243"/>
      <c r="E2" s="243"/>
      <c r="F2" s="243"/>
      <c r="G2" s="243"/>
      <c r="H2" s="243"/>
      <c r="I2" s="150"/>
      <c r="J2" s="150"/>
      <c r="K2" s="150"/>
      <c r="L2" s="150"/>
      <c r="M2" s="277" t="s">
        <v>404</v>
      </c>
      <c r="N2" s="277"/>
      <c r="O2" s="277"/>
      <c r="P2" s="277"/>
      <c r="Q2" s="277"/>
      <c r="R2" s="277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4"/>
    </row>
    <row r="3" spans="1:30" ht="45" customHeight="1">
      <c r="A3" s="227" t="s">
        <v>1</v>
      </c>
      <c r="B3" s="228" t="s">
        <v>200</v>
      </c>
      <c r="C3" s="227" t="s">
        <v>3</v>
      </c>
      <c r="D3" s="227" t="s">
        <v>4</v>
      </c>
      <c r="E3" s="227"/>
      <c r="F3" s="227"/>
      <c r="G3" s="228" t="s">
        <v>201</v>
      </c>
      <c r="H3" s="228" t="s">
        <v>6</v>
      </c>
      <c r="I3" s="227" t="s">
        <v>7</v>
      </c>
      <c r="J3" s="227"/>
      <c r="K3" s="227"/>
      <c r="L3" s="227" t="s">
        <v>8</v>
      </c>
      <c r="M3" s="227"/>
      <c r="N3" s="227"/>
      <c r="O3" s="255" t="s">
        <v>202</v>
      </c>
      <c r="P3" s="451" t="s">
        <v>1</v>
      </c>
      <c r="Q3" s="449" t="s">
        <v>200</v>
      </c>
      <c r="R3" s="451" t="s">
        <v>3</v>
      </c>
      <c r="S3" s="451" t="s">
        <v>4</v>
      </c>
      <c r="T3" s="451"/>
      <c r="U3" s="451"/>
      <c r="V3" s="447" t="s">
        <v>201</v>
      </c>
      <c r="W3" s="449" t="s">
        <v>6</v>
      </c>
      <c r="X3" s="451" t="s">
        <v>7</v>
      </c>
      <c r="Y3" s="451"/>
      <c r="Z3" s="451"/>
      <c r="AA3" s="451" t="s">
        <v>8</v>
      </c>
      <c r="AB3" s="451"/>
      <c r="AC3" s="451"/>
      <c r="AD3" s="255" t="s">
        <v>202</v>
      </c>
    </row>
    <row r="4" spans="1:30" ht="15" customHeight="1">
      <c r="A4" s="227"/>
      <c r="B4" s="226"/>
      <c r="C4" s="227"/>
      <c r="D4" s="227" t="s">
        <v>10</v>
      </c>
      <c r="E4" s="227" t="s">
        <v>11</v>
      </c>
      <c r="F4" s="227" t="s">
        <v>12</v>
      </c>
      <c r="G4" s="226"/>
      <c r="H4" s="229"/>
      <c r="I4" s="227" t="s">
        <v>203</v>
      </c>
      <c r="J4" s="227" t="s">
        <v>204</v>
      </c>
      <c r="K4" s="227" t="s">
        <v>205</v>
      </c>
      <c r="L4" s="227" t="s">
        <v>206</v>
      </c>
      <c r="M4" s="227" t="s">
        <v>207</v>
      </c>
      <c r="N4" s="227" t="s">
        <v>208</v>
      </c>
      <c r="O4" s="257"/>
      <c r="P4" s="451"/>
      <c r="Q4" s="443"/>
      <c r="R4" s="451"/>
      <c r="S4" s="148" t="s">
        <v>10</v>
      </c>
      <c r="T4" s="148" t="s">
        <v>11</v>
      </c>
      <c r="U4" s="148" t="s">
        <v>12</v>
      </c>
      <c r="V4" s="448"/>
      <c r="W4" s="450"/>
      <c r="X4" s="148" t="s">
        <v>203</v>
      </c>
      <c r="Y4" s="148" t="s">
        <v>204</v>
      </c>
      <c r="Z4" s="148" t="s">
        <v>205</v>
      </c>
      <c r="AA4" s="148" t="s">
        <v>206</v>
      </c>
      <c r="AB4" s="148" t="s">
        <v>207</v>
      </c>
      <c r="AC4" s="148" t="s">
        <v>208</v>
      </c>
      <c r="AD4" s="257"/>
    </row>
    <row r="5" spans="1:30">
      <c r="A5" s="244" t="s">
        <v>209</v>
      </c>
      <c r="B5" s="240">
        <v>160</v>
      </c>
      <c r="C5" s="227">
        <v>1</v>
      </c>
      <c r="D5" s="227">
        <v>52.5</v>
      </c>
      <c r="E5" s="227">
        <v>27</v>
      </c>
      <c r="F5" s="227">
        <v>75.900000000000006</v>
      </c>
      <c r="G5" s="227">
        <v>204</v>
      </c>
      <c r="H5" s="240"/>
      <c r="I5" s="227">
        <v>223</v>
      </c>
      <c r="J5" s="227">
        <v>232</v>
      </c>
      <c r="K5" s="227">
        <v>226</v>
      </c>
      <c r="L5" s="227">
        <v>394</v>
      </c>
      <c r="M5" s="227">
        <v>395</v>
      </c>
      <c r="N5" s="227">
        <v>393</v>
      </c>
      <c r="O5" s="435">
        <v>42177</v>
      </c>
      <c r="P5" s="451" t="s">
        <v>209</v>
      </c>
      <c r="Q5" s="460">
        <v>160</v>
      </c>
      <c r="R5" s="148">
        <v>1</v>
      </c>
      <c r="S5" s="148">
        <v>44.1</v>
      </c>
      <c r="T5" s="148">
        <v>50.8</v>
      </c>
      <c r="U5" s="148">
        <v>48.5</v>
      </c>
      <c r="V5" s="26">
        <v>204</v>
      </c>
      <c r="W5" s="460"/>
      <c r="X5" s="451">
        <v>235</v>
      </c>
      <c r="Y5" s="451">
        <v>239</v>
      </c>
      <c r="Z5" s="451">
        <v>233</v>
      </c>
      <c r="AA5" s="451">
        <v>408</v>
      </c>
      <c r="AB5" s="451">
        <v>408</v>
      </c>
      <c r="AC5" s="451">
        <v>406</v>
      </c>
      <c r="AD5" s="430">
        <v>42177</v>
      </c>
    </row>
    <row r="6" spans="1:30">
      <c r="A6" s="244"/>
      <c r="B6" s="225"/>
      <c r="C6" s="227">
        <v>2</v>
      </c>
      <c r="D6" s="227">
        <v>45</v>
      </c>
      <c r="E6" s="227">
        <v>50</v>
      </c>
      <c r="F6" s="227">
        <v>48.1</v>
      </c>
      <c r="G6" s="227">
        <v>223</v>
      </c>
      <c r="H6" s="225"/>
      <c r="I6" s="227"/>
      <c r="J6" s="227"/>
      <c r="K6" s="227"/>
      <c r="L6" s="227"/>
      <c r="M6" s="227"/>
      <c r="N6" s="227"/>
      <c r="O6" s="435"/>
      <c r="P6" s="451"/>
      <c r="Q6" s="442"/>
      <c r="R6" s="148">
        <v>2</v>
      </c>
      <c r="S6" s="148">
        <v>46.6</v>
      </c>
      <c r="T6" s="148">
        <v>30</v>
      </c>
      <c r="U6" s="148">
        <v>58.4</v>
      </c>
      <c r="V6" s="26"/>
      <c r="W6" s="442"/>
      <c r="X6" s="451"/>
      <c r="Y6" s="451"/>
      <c r="Z6" s="451"/>
      <c r="AA6" s="451"/>
      <c r="AB6" s="451"/>
      <c r="AC6" s="451"/>
      <c r="AD6" s="431"/>
    </row>
    <row r="7" spans="1:30">
      <c r="A7" s="244"/>
      <c r="B7" s="225"/>
      <c r="C7" s="227">
        <v>3</v>
      </c>
      <c r="D7" s="227">
        <v>7.2</v>
      </c>
      <c r="E7" s="227">
        <v>9</v>
      </c>
      <c r="F7" s="227">
        <v>2.7</v>
      </c>
      <c r="G7" s="227">
        <v>230</v>
      </c>
      <c r="H7" s="225"/>
      <c r="I7" s="227"/>
      <c r="J7" s="227"/>
      <c r="K7" s="227"/>
      <c r="L7" s="227"/>
      <c r="M7" s="227"/>
      <c r="N7" s="227"/>
      <c r="O7" s="435"/>
      <c r="P7" s="451"/>
      <c r="Q7" s="442"/>
      <c r="R7" s="148">
        <v>3</v>
      </c>
      <c r="S7" s="148">
        <v>7.5</v>
      </c>
      <c r="T7" s="148">
        <v>6.2</v>
      </c>
      <c r="U7" s="148">
        <v>3.1</v>
      </c>
      <c r="V7" s="26"/>
      <c r="W7" s="442"/>
      <c r="X7" s="451"/>
      <c r="Y7" s="451"/>
      <c r="Z7" s="451"/>
      <c r="AA7" s="451"/>
      <c r="AB7" s="451"/>
      <c r="AC7" s="451"/>
      <c r="AD7" s="431"/>
    </row>
    <row r="8" spans="1:30">
      <c r="A8" s="244"/>
      <c r="B8" s="225"/>
      <c r="C8" s="227" t="s">
        <v>17</v>
      </c>
      <c r="D8" s="227">
        <f>SUM(D5:D7)</f>
        <v>104.7</v>
      </c>
      <c r="E8" s="227">
        <f>SUM(E5:E7)</f>
        <v>86</v>
      </c>
      <c r="F8" s="227">
        <f>SUM(F5:F7)</f>
        <v>126.7</v>
      </c>
      <c r="G8" s="240"/>
      <c r="H8" s="225"/>
      <c r="I8" s="227"/>
      <c r="J8" s="227"/>
      <c r="K8" s="227"/>
      <c r="L8" s="227"/>
      <c r="M8" s="227"/>
      <c r="N8" s="227"/>
      <c r="O8" s="435"/>
      <c r="P8" s="451"/>
      <c r="Q8" s="442"/>
      <c r="R8" s="148" t="s">
        <v>17</v>
      </c>
      <c r="S8" s="148">
        <f>SUM(S5:S7)</f>
        <v>98.2</v>
      </c>
      <c r="T8" s="148">
        <f>SUM(T5:T7)</f>
        <v>87</v>
      </c>
      <c r="U8" s="148">
        <f>SUM(U5:U7)</f>
        <v>110</v>
      </c>
      <c r="V8" s="461"/>
      <c r="W8" s="442"/>
      <c r="X8" s="451"/>
      <c r="Y8" s="451"/>
      <c r="Z8" s="451"/>
      <c r="AA8" s="451"/>
      <c r="AB8" s="451"/>
      <c r="AC8" s="451"/>
      <c r="AD8" s="431"/>
    </row>
    <row r="9" spans="1:30">
      <c r="A9" s="244"/>
      <c r="B9" s="226"/>
      <c r="C9" s="227" t="s">
        <v>210</v>
      </c>
      <c r="D9" s="227">
        <f>AVERAGE(I5,J5,K5)*SUM(D8+E8+F8)/1000</f>
        <v>72.049799999999991</v>
      </c>
      <c r="E9" s="227"/>
      <c r="F9" s="227"/>
      <c r="G9" s="226"/>
      <c r="H9" s="226"/>
      <c r="I9" s="227"/>
      <c r="J9" s="227"/>
      <c r="K9" s="227"/>
      <c r="L9" s="227"/>
      <c r="M9" s="227"/>
      <c r="N9" s="227"/>
      <c r="O9" s="435"/>
      <c r="P9" s="451"/>
      <c r="Q9" s="443"/>
      <c r="R9" s="148" t="s">
        <v>210</v>
      </c>
      <c r="S9" s="441">
        <f>AVERAGE(X5,Y5,Z5)*SUM(S8+T8+U8)/1000</f>
        <v>69.568799999999982</v>
      </c>
      <c r="T9" s="441"/>
      <c r="U9" s="441"/>
      <c r="V9" s="448"/>
      <c r="W9" s="443"/>
      <c r="X9" s="451"/>
      <c r="Y9" s="451"/>
      <c r="Z9" s="451"/>
      <c r="AA9" s="451"/>
      <c r="AB9" s="451"/>
      <c r="AC9" s="451"/>
      <c r="AD9" s="432"/>
    </row>
    <row r="10" spans="1:30" ht="15" customHeight="1">
      <c r="A10" s="239" t="s">
        <v>211</v>
      </c>
      <c r="B10" s="240">
        <v>160</v>
      </c>
      <c r="C10" s="227">
        <v>1</v>
      </c>
      <c r="D10" s="227">
        <v>55</v>
      </c>
      <c r="E10" s="227">
        <v>52.8</v>
      </c>
      <c r="F10" s="227">
        <v>38</v>
      </c>
      <c r="G10" s="227">
        <v>216</v>
      </c>
      <c r="H10" s="240"/>
      <c r="I10" s="227">
        <v>228</v>
      </c>
      <c r="J10" s="227">
        <v>227</v>
      </c>
      <c r="K10" s="227">
        <v>227</v>
      </c>
      <c r="L10" s="227">
        <v>395</v>
      </c>
      <c r="M10" s="227">
        <v>395</v>
      </c>
      <c r="N10" s="227">
        <v>396</v>
      </c>
      <c r="O10" s="435">
        <v>42177</v>
      </c>
      <c r="P10" s="451" t="s">
        <v>211</v>
      </c>
      <c r="Q10" s="460">
        <v>160</v>
      </c>
      <c r="R10" s="148">
        <v>1</v>
      </c>
      <c r="S10" s="148">
        <v>34</v>
      </c>
      <c r="T10" s="148">
        <v>28</v>
      </c>
      <c r="U10" s="148">
        <v>8.9</v>
      </c>
      <c r="V10" s="26">
        <v>236</v>
      </c>
      <c r="W10" s="460"/>
      <c r="X10" s="152">
        <v>238</v>
      </c>
      <c r="Y10" s="152">
        <v>238</v>
      </c>
      <c r="Z10" s="152">
        <v>239</v>
      </c>
      <c r="AA10" s="451">
        <v>410</v>
      </c>
      <c r="AB10" s="451">
        <v>410</v>
      </c>
      <c r="AC10" s="451">
        <v>410</v>
      </c>
      <c r="AD10" s="435">
        <v>42177</v>
      </c>
    </row>
    <row r="11" spans="1:30">
      <c r="A11" s="239"/>
      <c r="B11" s="225"/>
      <c r="C11" s="227">
        <v>2</v>
      </c>
      <c r="D11" s="227">
        <v>3.1</v>
      </c>
      <c r="E11" s="227">
        <v>19.600000000000001</v>
      </c>
      <c r="F11" s="227">
        <v>18.8</v>
      </c>
      <c r="G11" s="227">
        <v>224</v>
      </c>
      <c r="H11" s="225"/>
      <c r="I11" s="227"/>
      <c r="J11" s="227"/>
      <c r="K11" s="227"/>
      <c r="L11" s="227"/>
      <c r="M11" s="227"/>
      <c r="N11" s="227"/>
      <c r="O11" s="436"/>
      <c r="P11" s="451"/>
      <c r="Q11" s="442"/>
      <c r="R11" s="148">
        <v>2</v>
      </c>
      <c r="S11" s="148">
        <v>48</v>
      </c>
      <c r="T11" s="148">
        <v>50</v>
      </c>
      <c r="U11" s="148">
        <v>32</v>
      </c>
      <c r="V11" s="26">
        <v>223</v>
      </c>
      <c r="W11" s="442"/>
      <c r="X11" s="153"/>
      <c r="Y11" s="153"/>
      <c r="Z11" s="153"/>
      <c r="AA11" s="451"/>
      <c r="AB11" s="451"/>
      <c r="AC11" s="451"/>
      <c r="AD11" s="436"/>
    </row>
    <row r="12" spans="1:30">
      <c r="A12" s="239"/>
      <c r="B12" s="225"/>
      <c r="C12" s="227" t="s">
        <v>17</v>
      </c>
      <c r="D12" s="227">
        <f>SUM(D10:D11)</f>
        <v>58.1</v>
      </c>
      <c r="E12" s="227">
        <f>SUM(E10:E11)</f>
        <v>72.400000000000006</v>
      </c>
      <c r="F12" s="227">
        <f>SUM(F10:F11)</f>
        <v>56.8</v>
      </c>
      <c r="G12" s="240"/>
      <c r="H12" s="225"/>
      <c r="I12" s="227"/>
      <c r="J12" s="227"/>
      <c r="K12" s="227"/>
      <c r="L12" s="227"/>
      <c r="M12" s="227"/>
      <c r="N12" s="227"/>
      <c r="O12" s="436"/>
      <c r="P12" s="451"/>
      <c r="Q12" s="442"/>
      <c r="R12" s="148" t="s">
        <v>17</v>
      </c>
      <c r="S12" s="148">
        <f>S10+S11</f>
        <v>82</v>
      </c>
      <c r="T12" s="148">
        <f>T10+T11</f>
        <v>78</v>
      </c>
      <c r="U12" s="148">
        <f>U10+U11</f>
        <v>40.9</v>
      </c>
      <c r="V12" s="461"/>
      <c r="W12" s="442"/>
      <c r="X12" s="153"/>
      <c r="Y12" s="153"/>
      <c r="Z12" s="153"/>
      <c r="AA12" s="451"/>
      <c r="AB12" s="451"/>
      <c r="AC12" s="451"/>
      <c r="AD12" s="436"/>
    </row>
    <row r="13" spans="1:30">
      <c r="A13" s="239"/>
      <c r="B13" s="226"/>
      <c r="C13" s="227" t="s">
        <v>210</v>
      </c>
      <c r="D13" s="241">
        <f>AVERAGE(I10,J10,K10)*SUM(D12+E12+F12)/1000</f>
        <v>42.579533333333337</v>
      </c>
      <c r="E13" s="241"/>
      <c r="F13" s="241"/>
      <c r="G13" s="226"/>
      <c r="H13" s="226"/>
      <c r="I13" s="227"/>
      <c r="J13" s="227"/>
      <c r="K13" s="227"/>
      <c r="L13" s="227"/>
      <c r="M13" s="227"/>
      <c r="N13" s="227"/>
      <c r="O13" s="436"/>
      <c r="P13" s="451"/>
      <c r="Q13" s="443"/>
      <c r="R13" s="148" t="s">
        <v>210</v>
      </c>
      <c r="S13" s="441">
        <f>AVERAGE(X10,Y10,Z10)*SUM(S12+T12+U12)/1000</f>
        <v>47.881166666666672</v>
      </c>
      <c r="T13" s="441"/>
      <c r="U13" s="441"/>
      <c r="V13" s="448"/>
      <c r="W13" s="443"/>
      <c r="X13" s="154"/>
      <c r="Y13" s="154"/>
      <c r="Z13" s="154"/>
      <c r="AA13" s="451"/>
      <c r="AB13" s="451"/>
      <c r="AC13" s="451"/>
      <c r="AD13" s="436"/>
    </row>
    <row r="14" spans="1:30" ht="15" customHeight="1">
      <c r="A14" s="222" t="s">
        <v>212</v>
      </c>
      <c r="B14" s="219">
        <v>160</v>
      </c>
      <c r="C14" s="238">
        <v>1</v>
      </c>
      <c r="D14" s="238">
        <v>18</v>
      </c>
      <c r="E14" s="238">
        <v>31.8</v>
      </c>
      <c r="F14" s="238">
        <v>37.299999999999997</v>
      </c>
      <c r="G14" s="27">
        <v>223</v>
      </c>
      <c r="H14" s="219"/>
      <c r="I14" s="219">
        <v>236</v>
      </c>
      <c r="J14" s="219">
        <v>238</v>
      </c>
      <c r="K14" s="219">
        <v>225</v>
      </c>
      <c r="L14" s="219">
        <v>404</v>
      </c>
      <c r="M14" s="219">
        <v>407</v>
      </c>
      <c r="N14" s="219">
        <v>400</v>
      </c>
      <c r="O14" s="429">
        <v>42177</v>
      </c>
      <c r="P14" s="437" t="s">
        <v>212</v>
      </c>
      <c r="Q14" s="437">
        <v>160</v>
      </c>
      <c r="R14" s="149">
        <v>1</v>
      </c>
      <c r="S14" s="149">
        <v>14</v>
      </c>
      <c r="T14" s="149">
        <v>36</v>
      </c>
      <c r="U14" s="149">
        <v>35</v>
      </c>
      <c r="V14" s="28">
        <v>208</v>
      </c>
      <c r="W14" s="437"/>
      <c r="X14" s="155">
        <v>229</v>
      </c>
      <c r="Y14" s="155">
        <v>236</v>
      </c>
      <c r="Z14" s="155">
        <v>236</v>
      </c>
      <c r="AA14" s="437">
        <v>406</v>
      </c>
      <c r="AB14" s="437">
        <v>406</v>
      </c>
      <c r="AC14" s="437">
        <v>403</v>
      </c>
      <c r="AD14" s="440">
        <v>42177</v>
      </c>
    </row>
    <row r="15" spans="1:30">
      <c r="A15" s="223"/>
      <c r="B15" s="225"/>
      <c r="C15" s="29">
        <v>2</v>
      </c>
      <c r="D15" s="29">
        <v>84.9</v>
      </c>
      <c r="E15" s="29">
        <v>50.1</v>
      </c>
      <c r="F15" s="29">
        <v>63.8</v>
      </c>
      <c r="G15" s="27">
        <v>205</v>
      </c>
      <c r="H15" s="225"/>
      <c r="I15" s="220"/>
      <c r="J15" s="220"/>
      <c r="K15" s="220"/>
      <c r="L15" s="220"/>
      <c r="M15" s="220"/>
      <c r="N15" s="220"/>
      <c r="O15" s="429"/>
      <c r="P15" s="438"/>
      <c r="Q15" s="442"/>
      <c r="R15" s="30">
        <v>2</v>
      </c>
      <c r="S15" s="30">
        <v>98</v>
      </c>
      <c r="T15" s="30">
        <v>59</v>
      </c>
      <c r="U15" s="30">
        <v>56</v>
      </c>
      <c r="V15" s="28">
        <v>196</v>
      </c>
      <c r="W15" s="442"/>
      <c r="X15" s="156"/>
      <c r="Y15" s="156"/>
      <c r="Z15" s="156"/>
      <c r="AA15" s="438"/>
      <c r="AB15" s="438"/>
      <c r="AC15" s="438"/>
      <c r="AD15" s="433"/>
    </row>
    <row r="16" spans="1:30">
      <c r="A16" s="223"/>
      <c r="B16" s="225"/>
      <c r="C16" s="29">
        <v>3</v>
      </c>
      <c r="D16" s="29">
        <v>50.2</v>
      </c>
      <c r="E16" s="29">
        <v>40.799999999999997</v>
      </c>
      <c r="F16" s="29">
        <v>70.3</v>
      </c>
      <c r="G16" s="27">
        <v>207</v>
      </c>
      <c r="H16" s="225"/>
      <c r="I16" s="220"/>
      <c r="J16" s="220"/>
      <c r="K16" s="220"/>
      <c r="L16" s="220"/>
      <c r="M16" s="220"/>
      <c r="N16" s="220"/>
      <c r="O16" s="429"/>
      <c r="P16" s="438"/>
      <c r="Q16" s="442"/>
      <c r="R16" s="30">
        <v>3</v>
      </c>
      <c r="S16" s="30">
        <v>46</v>
      </c>
      <c r="T16" s="30">
        <v>36</v>
      </c>
      <c r="U16" s="30">
        <v>32</v>
      </c>
      <c r="V16" s="28">
        <v>226</v>
      </c>
      <c r="W16" s="442"/>
      <c r="X16" s="156"/>
      <c r="Y16" s="156"/>
      <c r="Z16" s="156"/>
      <c r="AA16" s="438"/>
      <c r="AB16" s="438"/>
      <c r="AC16" s="438"/>
      <c r="AD16" s="433"/>
    </row>
    <row r="17" spans="1:30">
      <c r="A17" s="223"/>
      <c r="B17" s="225"/>
      <c r="C17" s="29" t="s">
        <v>17</v>
      </c>
      <c r="D17" s="29">
        <f>SUM(D14:D16)</f>
        <v>153.10000000000002</v>
      </c>
      <c r="E17" s="29">
        <f>SUM(E14:E16)</f>
        <v>122.7</v>
      </c>
      <c r="F17" s="29">
        <f>SUM(F14:F16)</f>
        <v>171.39999999999998</v>
      </c>
      <c r="G17" s="31"/>
      <c r="H17" s="225"/>
      <c r="I17" s="220"/>
      <c r="J17" s="220"/>
      <c r="K17" s="220"/>
      <c r="L17" s="220"/>
      <c r="M17" s="220"/>
      <c r="N17" s="220"/>
      <c r="O17" s="429"/>
      <c r="P17" s="438"/>
      <c r="Q17" s="442"/>
      <c r="R17" s="30" t="s">
        <v>17</v>
      </c>
      <c r="S17" s="30">
        <f>S14+S15+S16</f>
        <v>158</v>
      </c>
      <c r="T17" s="30">
        <f>T14+T15+T16</f>
        <v>131</v>
      </c>
      <c r="U17" s="30">
        <f>U14+U15+U16</f>
        <v>123</v>
      </c>
      <c r="V17" s="32"/>
      <c r="W17" s="442"/>
      <c r="X17" s="156"/>
      <c r="Y17" s="156"/>
      <c r="Z17" s="156"/>
      <c r="AA17" s="438"/>
      <c r="AB17" s="438"/>
      <c r="AC17" s="438"/>
      <c r="AD17" s="433"/>
    </row>
    <row r="18" spans="1:30">
      <c r="A18" s="224"/>
      <c r="B18" s="226"/>
      <c r="C18" s="29" t="s">
        <v>210</v>
      </c>
      <c r="D18" s="216">
        <f>AVERAGE(I14,J14,K14)*SUM(D17+E17+F17)/1000</f>
        <v>104.19759999999999</v>
      </c>
      <c r="E18" s="217"/>
      <c r="F18" s="218"/>
      <c r="G18" s="33"/>
      <c r="H18" s="226"/>
      <c r="I18" s="221"/>
      <c r="J18" s="221"/>
      <c r="K18" s="221"/>
      <c r="L18" s="221"/>
      <c r="M18" s="221"/>
      <c r="N18" s="221"/>
      <c r="O18" s="429"/>
      <c r="P18" s="439"/>
      <c r="Q18" s="443"/>
      <c r="R18" s="30" t="s">
        <v>210</v>
      </c>
      <c r="S18" s="441">
        <f>AVERAGE(X14,Y14,Z14)*SUM(S17+T17+U17)/1000</f>
        <v>96.270666666666656</v>
      </c>
      <c r="T18" s="441"/>
      <c r="U18" s="441"/>
      <c r="V18" s="34"/>
      <c r="W18" s="443"/>
      <c r="X18" s="157"/>
      <c r="Y18" s="157"/>
      <c r="Z18" s="157"/>
      <c r="AA18" s="439"/>
      <c r="AB18" s="439"/>
      <c r="AC18" s="439"/>
      <c r="AD18" s="434"/>
    </row>
    <row r="19" spans="1:30" ht="15" customHeight="1">
      <c r="A19" s="222" t="s">
        <v>213</v>
      </c>
      <c r="B19" s="219">
        <v>100</v>
      </c>
      <c r="C19" s="238">
        <v>1</v>
      </c>
      <c r="D19" s="238">
        <v>3.8</v>
      </c>
      <c r="E19" s="238">
        <v>10.3</v>
      </c>
      <c r="F19" s="238">
        <v>3.2</v>
      </c>
      <c r="G19" s="27">
        <v>217</v>
      </c>
      <c r="H19" s="219"/>
      <c r="I19" s="219">
        <v>217</v>
      </c>
      <c r="J19" s="219">
        <v>217</v>
      </c>
      <c r="K19" s="219">
        <v>219</v>
      </c>
      <c r="L19" s="219">
        <v>382</v>
      </c>
      <c r="M19" s="219">
        <v>381</v>
      </c>
      <c r="N19" s="219">
        <v>379</v>
      </c>
      <c r="O19" s="429">
        <v>42177</v>
      </c>
      <c r="P19" s="437" t="s">
        <v>213</v>
      </c>
      <c r="Q19" s="437">
        <v>100</v>
      </c>
      <c r="R19" s="149">
        <v>1</v>
      </c>
      <c r="S19" s="149">
        <v>4.5999999999999996</v>
      </c>
      <c r="T19" s="149">
        <v>4.0999999999999996</v>
      </c>
      <c r="U19" s="149">
        <v>3.1</v>
      </c>
      <c r="V19" s="28">
        <v>222</v>
      </c>
      <c r="W19" s="437"/>
      <c r="X19" s="155">
        <v>226</v>
      </c>
      <c r="Y19" s="155">
        <v>228</v>
      </c>
      <c r="Z19" s="155">
        <v>226</v>
      </c>
      <c r="AA19" s="437">
        <v>394</v>
      </c>
      <c r="AB19" s="437">
        <v>394</v>
      </c>
      <c r="AC19" s="437">
        <v>393</v>
      </c>
      <c r="AD19" s="440">
        <v>42177</v>
      </c>
    </row>
    <row r="20" spans="1:30">
      <c r="A20" s="223"/>
      <c r="B20" s="225"/>
      <c r="C20" s="29" t="s">
        <v>17</v>
      </c>
      <c r="D20" s="238">
        <f>SUM(D19)</f>
        <v>3.8</v>
      </c>
      <c r="E20" s="238">
        <f>SUM(E19)</f>
        <v>10.3</v>
      </c>
      <c r="F20" s="238">
        <f>SUM(F19)</f>
        <v>3.2</v>
      </c>
      <c r="G20" s="31"/>
      <c r="H20" s="225"/>
      <c r="I20" s="220"/>
      <c r="J20" s="220"/>
      <c r="K20" s="220"/>
      <c r="L20" s="220"/>
      <c r="M20" s="220"/>
      <c r="N20" s="220"/>
      <c r="O20" s="429"/>
      <c r="P20" s="438"/>
      <c r="Q20" s="442"/>
      <c r="R20" s="30" t="s">
        <v>17</v>
      </c>
      <c r="S20" s="149">
        <v>4.5999999999999996</v>
      </c>
      <c r="T20" s="149">
        <v>4.0999999999999996</v>
      </c>
      <c r="U20" s="149">
        <v>3.1</v>
      </c>
      <c r="V20" s="32"/>
      <c r="W20" s="442"/>
      <c r="X20" s="156"/>
      <c r="Y20" s="156"/>
      <c r="Z20" s="156"/>
      <c r="AA20" s="438"/>
      <c r="AB20" s="438"/>
      <c r="AC20" s="438"/>
      <c r="AD20" s="433"/>
    </row>
    <row r="21" spans="1:30">
      <c r="A21" s="224"/>
      <c r="B21" s="226"/>
      <c r="C21" s="29" t="s">
        <v>210</v>
      </c>
      <c r="D21" s="216">
        <f>AVERAGE(I19,J19,K19)*SUM(D20+E20+F20)/1000</f>
        <v>3.7656333333333332</v>
      </c>
      <c r="E21" s="217"/>
      <c r="F21" s="218"/>
      <c r="G21" s="33"/>
      <c r="H21" s="226"/>
      <c r="I21" s="221"/>
      <c r="J21" s="221"/>
      <c r="K21" s="221"/>
      <c r="L21" s="221"/>
      <c r="M21" s="221"/>
      <c r="N21" s="221"/>
      <c r="O21" s="429"/>
      <c r="P21" s="439"/>
      <c r="Q21" s="443"/>
      <c r="R21" s="30" t="s">
        <v>210</v>
      </c>
      <c r="S21" s="441">
        <f>AVERAGE(X19,Y27,Z19)*SUM(S20+T20+U20)/1000</f>
        <v>2.6667999999999998</v>
      </c>
      <c r="T21" s="441"/>
      <c r="U21" s="441"/>
      <c r="V21" s="34"/>
      <c r="W21" s="443"/>
      <c r="X21" s="157"/>
      <c r="Y21" s="157"/>
      <c r="Z21" s="157"/>
      <c r="AA21" s="439"/>
      <c r="AB21" s="439"/>
      <c r="AC21" s="439"/>
      <c r="AD21" s="434"/>
    </row>
    <row r="22" spans="1:30" ht="15" customHeight="1">
      <c r="A22" s="222" t="s">
        <v>214</v>
      </c>
      <c r="B22" s="219">
        <v>160</v>
      </c>
      <c r="C22" s="238">
        <v>1</v>
      </c>
      <c r="D22" s="238">
        <v>140</v>
      </c>
      <c r="E22" s="238">
        <v>66.8</v>
      </c>
      <c r="F22" s="238">
        <v>138</v>
      </c>
      <c r="G22" s="27">
        <v>202</v>
      </c>
      <c r="H22" s="219"/>
      <c r="I22" s="219">
        <v>220</v>
      </c>
      <c r="J22" s="219">
        <v>220</v>
      </c>
      <c r="K22" s="219">
        <v>222</v>
      </c>
      <c r="L22" s="219">
        <v>384</v>
      </c>
      <c r="M22" s="219">
        <v>387</v>
      </c>
      <c r="N22" s="219">
        <v>384</v>
      </c>
      <c r="O22" s="429">
        <v>42178</v>
      </c>
      <c r="P22" s="437" t="s">
        <v>214</v>
      </c>
      <c r="Q22" s="437">
        <v>160</v>
      </c>
      <c r="R22" s="149">
        <v>1</v>
      </c>
      <c r="S22" s="149">
        <v>109.2</v>
      </c>
      <c r="T22" s="149">
        <v>59.3</v>
      </c>
      <c r="U22" s="149">
        <v>86.7</v>
      </c>
      <c r="V22" s="28">
        <v>223</v>
      </c>
      <c r="W22" s="437"/>
      <c r="X22" s="155">
        <v>229</v>
      </c>
      <c r="Y22" s="155">
        <v>230</v>
      </c>
      <c r="Z22" s="155">
        <v>231</v>
      </c>
      <c r="AA22" s="437">
        <v>399</v>
      </c>
      <c r="AB22" s="437">
        <v>400</v>
      </c>
      <c r="AC22" s="437">
        <v>398</v>
      </c>
      <c r="AD22" s="440">
        <v>42178</v>
      </c>
    </row>
    <row r="23" spans="1:30">
      <c r="A23" s="223"/>
      <c r="B23" s="220"/>
      <c r="C23" s="29"/>
      <c r="D23" s="238"/>
      <c r="E23" s="238"/>
      <c r="F23" s="238"/>
      <c r="G23" s="31"/>
      <c r="H23" s="220"/>
      <c r="I23" s="220"/>
      <c r="J23" s="220"/>
      <c r="K23" s="220"/>
      <c r="L23" s="220"/>
      <c r="M23" s="220"/>
      <c r="N23" s="220"/>
      <c r="O23" s="429"/>
      <c r="P23" s="438"/>
      <c r="Q23" s="438"/>
      <c r="R23" s="30">
        <v>2</v>
      </c>
      <c r="S23" s="149">
        <v>0.6</v>
      </c>
      <c r="T23" s="149">
        <v>4.0999999999999996</v>
      </c>
      <c r="U23" s="149">
        <v>4.7</v>
      </c>
      <c r="V23" s="32"/>
      <c r="W23" s="438"/>
      <c r="X23" s="156"/>
      <c r="Y23" s="156"/>
      <c r="Z23" s="156"/>
      <c r="AA23" s="438"/>
      <c r="AB23" s="438"/>
      <c r="AC23" s="438"/>
      <c r="AD23" s="433"/>
    </row>
    <row r="24" spans="1:30">
      <c r="A24" s="223"/>
      <c r="B24" s="225"/>
      <c r="C24" s="29" t="s">
        <v>17</v>
      </c>
      <c r="D24" s="238">
        <f>SUM(D22)</f>
        <v>140</v>
      </c>
      <c r="E24" s="238">
        <f>SUM(E22)</f>
        <v>66.8</v>
      </c>
      <c r="F24" s="238">
        <f>SUM(F22)</f>
        <v>138</v>
      </c>
      <c r="G24" s="31"/>
      <c r="H24" s="225"/>
      <c r="I24" s="220"/>
      <c r="J24" s="220"/>
      <c r="K24" s="220"/>
      <c r="L24" s="220"/>
      <c r="M24" s="220"/>
      <c r="N24" s="220"/>
      <c r="O24" s="429"/>
      <c r="P24" s="438"/>
      <c r="Q24" s="442"/>
      <c r="R24" s="30" t="s">
        <v>17</v>
      </c>
      <c r="S24" s="149">
        <f>S22+S23</f>
        <v>109.8</v>
      </c>
      <c r="T24" s="149">
        <f>T22+T23</f>
        <v>63.4</v>
      </c>
      <c r="U24" s="149">
        <f>U22+U23</f>
        <v>91.4</v>
      </c>
      <c r="V24" s="32"/>
      <c r="W24" s="442"/>
      <c r="X24" s="156"/>
      <c r="Y24" s="156"/>
      <c r="Z24" s="156"/>
      <c r="AA24" s="438"/>
      <c r="AB24" s="438"/>
      <c r="AC24" s="438"/>
      <c r="AD24" s="433"/>
    </row>
    <row r="25" spans="1:30">
      <c r="A25" s="224"/>
      <c r="B25" s="226"/>
      <c r="C25" s="29" t="s">
        <v>210</v>
      </c>
      <c r="D25" s="216">
        <f>AVERAGE(I22,J22,K22)*SUM(D24+E24+F24)/1000</f>
        <v>76.085866666666675</v>
      </c>
      <c r="E25" s="217"/>
      <c r="F25" s="218"/>
      <c r="G25" s="33"/>
      <c r="H25" s="226"/>
      <c r="I25" s="221"/>
      <c r="J25" s="221"/>
      <c r="K25" s="221"/>
      <c r="L25" s="221"/>
      <c r="M25" s="221"/>
      <c r="N25" s="221"/>
      <c r="O25" s="429"/>
      <c r="P25" s="439"/>
      <c r="Q25" s="443"/>
      <c r="R25" s="30" t="s">
        <v>210</v>
      </c>
      <c r="S25" s="455">
        <f>AVERAGE(X22,Y22,Z22)*SUM(S24+T24+U24)/1000</f>
        <v>60.858000000000004</v>
      </c>
      <c r="T25" s="456"/>
      <c r="U25" s="457"/>
      <c r="V25" s="34"/>
      <c r="W25" s="443"/>
      <c r="X25" s="157"/>
      <c r="Y25" s="157"/>
      <c r="Z25" s="157"/>
      <c r="AA25" s="439"/>
      <c r="AB25" s="439"/>
      <c r="AC25" s="439"/>
      <c r="AD25" s="434"/>
    </row>
    <row r="26" spans="1:30" ht="15" customHeight="1">
      <c r="A26" s="222" t="s">
        <v>215</v>
      </c>
      <c r="B26" s="219">
        <v>250</v>
      </c>
      <c r="C26" s="238">
        <v>1</v>
      </c>
      <c r="D26" s="238">
        <v>79.900000000000006</v>
      </c>
      <c r="E26" s="238">
        <v>54.5</v>
      </c>
      <c r="F26" s="238">
        <v>45.5</v>
      </c>
      <c r="G26" s="27">
        <v>220</v>
      </c>
      <c r="H26" s="219"/>
      <c r="I26" s="219">
        <v>221</v>
      </c>
      <c r="J26" s="219">
        <v>221</v>
      </c>
      <c r="K26" s="219">
        <v>226</v>
      </c>
      <c r="L26" s="219">
        <v>389</v>
      </c>
      <c r="M26" s="219">
        <v>386</v>
      </c>
      <c r="N26" s="219">
        <v>387</v>
      </c>
      <c r="O26" s="429">
        <v>42178</v>
      </c>
      <c r="P26" s="454" t="s">
        <v>215</v>
      </c>
      <c r="Q26" s="454">
        <v>250</v>
      </c>
      <c r="R26" s="35">
        <v>1</v>
      </c>
      <c r="S26" s="35">
        <v>15.5</v>
      </c>
      <c r="T26" s="35">
        <v>22.1</v>
      </c>
      <c r="U26" s="35">
        <v>40.6</v>
      </c>
      <c r="V26" s="28">
        <v>225</v>
      </c>
      <c r="W26" s="454"/>
      <c r="X26" s="155">
        <v>235</v>
      </c>
      <c r="Y26" s="155">
        <v>237</v>
      </c>
      <c r="Z26" s="155">
        <v>220</v>
      </c>
      <c r="AA26" s="437">
        <v>402</v>
      </c>
      <c r="AB26" s="437">
        <v>403</v>
      </c>
      <c r="AC26" s="437">
        <v>397</v>
      </c>
      <c r="AD26" s="440">
        <v>42178</v>
      </c>
    </row>
    <row r="27" spans="1:30">
      <c r="A27" s="223"/>
      <c r="B27" s="225"/>
      <c r="C27" s="29">
        <v>2</v>
      </c>
      <c r="D27" s="29">
        <v>40</v>
      </c>
      <c r="E27" s="29">
        <v>85</v>
      </c>
      <c r="F27" s="29">
        <v>66</v>
      </c>
      <c r="G27" s="27">
        <v>214</v>
      </c>
      <c r="H27" s="225"/>
      <c r="I27" s="220"/>
      <c r="J27" s="220"/>
      <c r="K27" s="220"/>
      <c r="L27" s="220"/>
      <c r="M27" s="220"/>
      <c r="N27" s="220"/>
      <c r="O27" s="429"/>
      <c r="P27" s="458"/>
      <c r="Q27" s="442"/>
      <c r="R27" s="30">
        <v>2</v>
      </c>
      <c r="S27" s="30">
        <v>21.6</v>
      </c>
      <c r="T27" s="30">
        <v>3.2</v>
      </c>
      <c r="U27" s="30">
        <v>31</v>
      </c>
      <c r="V27" s="28"/>
      <c r="W27" s="442"/>
      <c r="X27" s="156"/>
      <c r="Y27" s="156"/>
      <c r="Z27" s="156"/>
      <c r="AA27" s="438"/>
      <c r="AB27" s="438"/>
      <c r="AC27" s="438"/>
      <c r="AD27" s="433"/>
    </row>
    <row r="28" spans="1:30">
      <c r="A28" s="223"/>
      <c r="B28" s="225"/>
      <c r="C28" s="29"/>
      <c r="D28" s="29"/>
      <c r="E28" s="29"/>
      <c r="F28" s="29"/>
      <c r="G28" s="31"/>
      <c r="H28" s="225"/>
      <c r="I28" s="220"/>
      <c r="J28" s="220"/>
      <c r="K28" s="220"/>
      <c r="L28" s="220"/>
      <c r="M28" s="220"/>
      <c r="N28" s="220"/>
      <c r="O28" s="429"/>
      <c r="P28" s="458"/>
      <c r="Q28" s="442"/>
      <c r="R28" s="30">
        <v>3</v>
      </c>
      <c r="S28" s="30">
        <v>46</v>
      </c>
      <c r="T28" s="30">
        <v>42.2</v>
      </c>
      <c r="U28" s="30">
        <v>52.3</v>
      </c>
      <c r="V28" s="32"/>
      <c r="W28" s="442"/>
      <c r="X28" s="156"/>
      <c r="Y28" s="156"/>
      <c r="Z28" s="156"/>
      <c r="AA28" s="438"/>
      <c r="AB28" s="438"/>
      <c r="AC28" s="438"/>
      <c r="AD28" s="433"/>
    </row>
    <row r="29" spans="1:30">
      <c r="A29" s="223"/>
      <c r="B29" s="225"/>
      <c r="C29" s="29"/>
      <c r="D29" s="29"/>
      <c r="E29" s="29"/>
      <c r="F29" s="29"/>
      <c r="G29" s="31"/>
      <c r="H29" s="225"/>
      <c r="I29" s="220"/>
      <c r="J29" s="220"/>
      <c r="K29" s="220"/>
      <c r="L29" s="220"/>
      <c r="M29" s="220"/>
      <c r="N29" s="220"/>
      <c r="O29" s="429"/>
      <c r="P29" s="458"/>
      <c r="Q29" s="442"/>
      <c r="R29" s="30">
        <v>4</v>
      </c>
      <c r="S29" s="30">
        <v>44.6</v>
      </c>
      <c r="T29" s="30">
        <v>13.4</v>
      </c>
      <c r="U29" s="30">
        <v>31.5</v>
      </c>
      <c r="V29" s="32"/>
      <c r="W29" s="442"/>
      <c r="X29" s="156"/>
      <c r="Y29" s="156"/>
      <c r="Z29" s="156"/>
      <c r="AA29" s="438"/>
      <c r="AB29" s="438"/>
      <c r="AC29" s="438"/>
      <c r="AD29" s="433"/>
    </row>
    <row r="30" spans="1:30">
      <c r="A30" s="223"/>
      <c r="B30" s="225"/>
      <c r="C30" s="29" t="s">
        <v>17</v>
      </c>
      <c r="D30" s="29">
        <f>SUM(D26:D29)</f>
        <v>119.9</v>
      </c>
      <c r="E30" s="29">
        <f>SUM(E26:E29)</f>
        <v>139.5</v>
      </c>
      <c r="F30" s="29">
        <f>SUM(F26:F29)</f>
        <v>111.5</v>
      </c>
      <c r="G30" s="31"/>
      <c r="H30" s="225"/>
      <c r="I30" s="220"/>
      <c r="J30" s="220"/>
      <c r="K30" s="220"/>
      <c r="L30" s="220"/>
      <c r="M30" s="220"/>
      <c r="N30" s="220"/>
      <c r="O30" s="429"/>
      <c r="P30" s="458"/>
      <c r="Q30" s="442"/>
      <c r="R30" s="30" t="s">
        <v>17</v>
      </c>
      <c r="S30" s="30">
        <f>S26+S27+S28+S29</f>
        <v>127.69999999999999</v>
      </c>
      <c r="T30" s="30">
        <f>T26+T27+T28+T29</f>
        <v>80.900000000000006</v>
      </c>
      <c r="U30" s="30">
        <f>U26+U27+U28+U29</f>
        <v>155.39999999999998</v>
      </c>
      <c r="V30" s="32"/>
      <c r="W30" s="442"/>
      <c r="X30" s="156"/>
      <c r="Y30" s="156"/>
      <c r="Z30" s="156"/>
      <c r="AA30" s="438"/>
      <c r="AB30" s="438"/>
      <c r="AC30" s="438"/>
      <c r="AD30" s="433"/>
    </row>
    <row r="31" spans="1:30">
      <c r="A31" s="224"/>
      <c r="B31" s="226"/>
      <c r="C31" s="29" t="s">
        <v>210</v>
      </c>
      <c r="D31" s="216">
        <f>AVERAGE(I26,J26,K26)*SUM(D30+E30+F30)/1000</f>
        <v>82.587066666666658</v>
      </c>
      <c r="E31" s="217"/>
      <c r="F31" s="218"/>
      <c r="G31" s="33"/>
      <c r="H31" s="226"/>
      <c r="I31" s="221"/>
      <c r="J31" s="221"/>
      <c r="K31" s="221"/>
      <c r="L31" s="221"/>
      <c r="M31" s="221"/>
      <c r="N31" s="221"/>
      <c r="O31" s="429"/>
      <c r="P31" s="459"/>
      <c r="Q31" s="443"/>
      <c r="R31" s="30" t="s">
        <v>210</v>
      </c>
      <c r="S31" s="455">
        <f>AVERAGE(X26,Y26,Z26)*SUM(S30+T30+U30)/1000</f>
        <v>83.962666666666664</v>
      </c>
      <c r="T31" s="456"/>
      <c r="U31" s="457"/>
      <c r="V31" s="34"/>
      <c r="W31" s="443"/>
      <c r="X31" s="157"/>
      <c r="Y31" s="157"/>
      <c r="Z31" s="157"/>
      <c r="AA31" s="439"/>
      <c r="AB31" s="439"/>
      <c r="AC31" s="439"/>
      <c r="AD31" s="434"/>
    </row>
    <row r="32" spans="1:30" ht="15" customHeight="1">
      <c r="A32" s="222" t="s">
        <v>216</v>
      </c>
      <c r="B32" s="219">
        <v>100</v>
      </c>
      <c r="C32" s="238">
        <v>1</v>
      </c>
      <c r="D32" s="238">
        <v>53</v>
      </c>
      <c r="E32" s="238">
        <v>70</v>
      </c>
      <c r="F32" s="238">
        <v>34</v>
      </c>
      <c r="G32" s="27">
        <v>198</v>
      </c>
      <c r="H32" s="219"/>
      <c r="I32" s="219">
        <v>240</v>
      </c>
      <c r="J32" s="219">
        <v>219</v>
      </c>
      <c r="K32" s="219">
        <v>223</v>
      </c>
      <c r="L32" s="219">
        <v>393</v>
      </c>
      <c r="M32" s="219">
        <v>397</v>
      </c>
      <c r="N32" s="219">
        <v>401</v>
      </c>
      <c r="O32" s="429">
        <v>42178</v>
      </c>
      <c r="P32" s="437" t="s">
        <v>216</v>
      </c>
      <c r="Q32" s="437">
        <v>100</v>
      </c>
      <c r="R32" s="149">
        <v>1</v>
      </c>
      <c r="S32" s="149">
        <v>19.3</v>
      </c>
      <c r="T32" s="149">
        <v>18</v>
      </c>
      <c r="U32" s="149">
        <v>33.5</v>
      </c>
      <c r="V32" s="28">
        <v>209</v>
      </c>
      <c r="W32" s="437"/>
      <c r="X32" s="155">
        <v>240</v>
      </c>
      <c r="Y32" s="155">
        <v>226</v>
      </c>
      <c r="Z32" s="155">
        <v>244</v>
      </c>
      <c r="AA32" s="437">
        <v>411</v>
      </c>
      <c r="AB32" s="437">
        <v>411</v>
      </c>
      <c r="AC32" s="437">
        <v>412</v>
      </c>
      <c r="AD32" s="440">
        <v>42178</v>
      </c>
    </row>
    <row r="33" spans="1:30">
      <c r="A33" s="223"/>
      <c r="B33" s="225"/>
      <c r="C33" s="29">
        <v>2</v>
      </c>
      <c r="D33" s="29">
        <v>4.8</v>
      </c>
      <c r="E33" s="29">
        <v>57</v>
      </c>
      <c r="F33" s="29">
        <v>49</v>
      </c>
      <c r="G33" s="27">
        <v>222</v>
      </c>
      <c r="H33" s="225"/>
      <c r="I33" s="220"/>
      <c r="J33" s="220"/>
      <c r="K33" s="220"/>
      <c r="L33" s="220"/>
      <c r="M33" s="220"/>
      <c r="N33" s="220"/>
      <c r="O33" s="429"/>
      <c r="P33" s="438"/>
      <c r="Q33" s="442"/>
      <c r="R33" s="30">
        <v>2</v>
      </c>
      <c r="S33" s="30">
        <v>22.5</v>
      </c>
      <c r="T33" s="30">
        <v>17.7</v>
      </c>
      <c r="U33" s="30">
        <v>15.6</v>
      </c>
      <c r="V33" s="28"/>
      <c r="W33" s="442"/>
      <c r="X33" s="156"/>
      <c r="Y33" s="156"/>
      <c r="Z33" s="156"/>
      <c r="AA33" s="438"/>
      <c r="AB33" s="438"/>
      <c r="AC33" s="438"/>
      <c r="AD33" s="433"/>
    </row>
    <row r="34" spans="1:30">
      <c r="A34" s="223"/>
      <c r="B34" s="225"/>
      <c r="C34" s="29"/>
      <c r="D34" s="29"/>
      <c r="E34" s="29"/>
      <c r="F34" s="29"/>
      <c r="G34" s="31"/>
      <c r="H34" s="225"/>
      <c r="I34" s="220"/>
      <c r="J34" s="220"/>
      <c r="K34" s="220"/>
      <c r="L34" s="220"/>
      <c r="M34" s="220"/>
      <c r="N34" s="220"/>
      <c r="O34" s="429"/>
      <c r="P34" s="438"/>
      <c r="Q34" s="442"/>
      <c r="R34" s="30">
        <v>3</v>
      </c>
      <c r="S34" s="30">
        <v>17</v>
      </c>
      <c r="T34" s="30">
        <v>56.1</v>
      </c>
      <c r="U34" s="30">
        <v>29</v>
      </c>
      <c r="V34" s="32"/>
      <c r="W34" s="442"/>
      <c r="X34" s="156"/>
      <c r="Y34" s="156"/>
      <c r="Z34" s="156"/>
      <c r="AA34" s="438"/>
      <c r="AB34" s="438"/>
      <c r="AC34" s="438"/>
      <c r="AD34" s="433"/>
    </row>
    <row r="35" spans="1:30">
      <c r="A35" s="223"/>
      <c r="B35" s="225"/>
      <c r="C35" s="29" t="s">
        <v>17</v>
      </c>
      <c r="D35" s="29">
        <f>SUM(D32:D33)</f>
        <v>57.8</v>
      </c>
      <c r="E35" s="29">
        <f>SUM(E32:E33)</f>
        <v>127</v>
      </c>
      <c r="F35" s="29">
        <f>SUM(F32:F33)</f>
        <v>83</v>
      </c>
      <c r="G35" s="31"/>
      <c r="H35" s="225"/>
      <c r="I35" s="220"/>
      <c r="J35" s="220"/>
      <c r="K35" s="220"/>
      <c r="L35" s="220"/>
      <c r="M35" s="220"/>
      <c r="N35" s="220"/>
      <c r="O35" s="429"/>
      <c r="P35" s="438"/>
      <c r="Q35" s="442"/>
      <c r="R35" s="30" t="s">
        <v>17</v>
      </c>
      <c r="S35" s="30">
        <f>S32+S33+S34</f>
        <v>58.8</v>
      </c>
      <c r="T35" s="30">
        <f>T32+T33+T34</f>
        <v>91.800000000000011</v>
      </c>
      <c r="U35" s="30">
        <f>U32+U33+U34</f>
        <v>78.099999999999994</v>
      </c>
      <c r="V35" s="32"/>
      <c r="W35" s="442"/>
      <c r="X35" s="156"/>
      <c r="Y35" s="156"/>
      <c r="Z35" s="156"/>
      <c r="AA35" s="438"/>
      <c r="AB35" s="438"/>
      <c r="AC35" s="438"/>
      <c r="AD35" s="433"/>
    </row>
    <row r="36" spans="1:30">
      <c r="A36" s="224"/>
      <c r="B36" s="226"/>
      <c r="C36" s="29" t="s">
        <v>210</v>
      </c>
      <c r="D36" s="216">
        <f>AVERAGE(I32,J32,K32)*SUM(D35+E35+F35)/1000</f>
        <v>60.879866666666672</v>
      </c>
      <c r="E36" s="217"/>
      <c r="F36" s="218"/>
      <c r="G36" s="33"/>
      <c r="H36" s="226"/>
      <c r="I36" s="221"/>
      <c r="J36" s="221"/>
      <c r="K36" s="221"/>
      <c r="L36" s="221"/>
      <c r="M36" s="221"/>
      <c r="N36" s="221"/>
      <c r="O36" s="429"/>
      <c r="P36" s="439"/>
      <c r="Q36" s="443"/>
      <c r="R36" s="30" t="s">
        <v>210</v>
      </c>
      <c r="S36" s="441">
        <f>AVERAGE(X32,Y32,Z32)*SUM(S35+T35+U35)/1000</f>
        <v>54.125666666666675</v>
      </c>
      <c r="T36" s="441"/>
      <c r="U36" s="441"/>
      <c r="V36" s="34"/>
      <c r="W36" s="443"/>
      <c r="X36" s="157"/>
      <c r="Y36" s="157"/>
      <c r="Z36" s="157"/>
      <c r="AA36" s="439"/>
      <c r="AB36" s="439"/>
      <c r="AC36" s="439"/>
      <c r="AD36" s="434"/>
    </row>
    <row r="37" spans="1:30" ht="15" customHeight="1">
      <c r="A37" s="222" t="s">
        <v>217</v>
      </c>
      <c r="B37" s="219">
        <v>250</v>
      </c>
      <c r="C37" s="238">
        <v>1</v>
      </c>
      <c r="D37" s="238">
        <v>5.4</v>
      </c>
      <c r="E37" s="238">
        <v>17.8</v>
      </c>
      <c r="F37" s="238">
        <v>14</v>
      </c>
      <c r="G37" s="27">
        <v>228</v>
      </c>
      <c r="H37" s="219"/>
      <c r="I37" s="219">
        <v>228</v>
      </c>
      <c r="J37" s="219">
        <v>231</v>
      </c>
      <c r="K37" s="219">
        <v>228</v>
      </c>
      <c r="L37" s="219">
        <v>405</v>
      </c>
      <c r="M37" s="219">
        <v>406</v>
      </c>
      <c r="N37" s="219">
        <v>404</v>
      </c>
      <c r="O37" s="429">
        <v>42178</v>
      </c>
      <c r="P37" s="437" t="s">
        <v>217</v>
      </c>
      <c r="Q37" s="437">
        <v>250</v>
      </c>
      <c r="R37" s="149">
        <v>1</v>
      </c>
      <c r="S37" s="149">
        <v>20.8</v>
      </c>
      <c r="T37" s="149">
        <v>28</v>
      </c>
      <c r="U37" s="149">
        <v>32.200000000000003</v>
      </c>
      <c r="V37" s="28">
        <v>209</v>
      </c>
      <c r="W37" s="437"/>
      <c r="X37" s="155">
        <v>231</v>
      </c>
      <c r="Y37" s="155">
        <v>239</v>
      </c>
      <c r="Z37" s="155">
        <v>228</v>
      </c>
      <c r="AA37" s="437">
        <v>402</v>
      </c>
      <c r="AB37" s="437">
        <v>406</v>
      </c>
      <c r="AC37" s="437">
        <v>403</v>
      </c>
      <c r="AD37" s="440">
        <v>42178</v>
      </c>
    </row>
    <row r="38" spans="1:30">
      <c r="A38" s="223"/>
      <c r="B38" s="225"/>
      <c r="C38" s="36" t="s">
        <v>218</v>
      </c>
      <c r="D38" s="29">
        <v>65.3</v>
      </c>
      <c r="E38" s="29">
        <v>57.5</v>
      </c>
      <c r="F38" s="29">
        <v>90</v>
      </c>
      <c r="G38" s="27">
        <v>225</v>
      </c>
      <c r="H38" s="225"/>
      <c r="I38" s="220"/>
      <c r="J38" s="220"/>
      <c r="K38" s="220"/>
      <c r="L38" s="220"/>
      <c r="M38" s="220"/>
      <c r="N38" s="220"/>
      <c r="O38" s="429"/>
      <c r="P38" s="438"/>
      <c r="Q38" s="442"/>
      <c r="R38" s="37" t="s">
        <v>219</v>
      </c>
      <c r="S38" s="30">
        <v>22.5</v>
      </c>
      <c r="T38" s="30">
        <v>17.7</v>
      </c>
      <c r="U38" s="30">
        <v>15.6</v>
      </c>
      <c r="V38" s="28"/>
      <c r="W38" s="442"/>
      <c r="X38" s="156"/>
      <c r="Y38" s="156"/>
      <c r="Z38" s="156"/>
      <c r="AA38" s="438"/>
      <c r="AB38" s="438"/>
      <c r="AC38" s="438"/>
      <c r="AD38" s="433"/>
    </row>
    <row r="39" spans="1:30">
      <c r="A39" s="223"/>
      <c r="B39" s="225"/>
      <c r="C39" s="29">
        <v>4</v>
      </c>
      <c r="D39" s="29">
        <v>4.5</v>
      </c>
      <c r="E39" s="29">
        <v>1.2</v>
      </c>
      <c r="F39" s="29">
        <v>0</v>
      </c>
      <c r="G39" s="27">
        <v>231</v>
      </c>
      <c r="H39" s="225"/>
      <c r="I39" s="220"/>
      <c r="J39" s="220"/>
      <c r="K39" s="220"/>
      <c r="L39" s="220"/>
      <c r="M39" s="220"/>
      <c r="N39" s="220"/>
      <c r="O39" s="429"/>
      <c r="P39" s="438"/>
      <c r="Q39" s="442"/>
      <c r="R39" s="30">
        <v>3</v>
      </c>
      <c r="S39" s="30">
        <v>29</v>
      </c>
      <c r="T39" s="30">
        <v>11.2</v>
      </c>
      <c r="U39" s="30">
        <v>34.700000000000003</v>
      </c>
      <c r="V39" s="28"/>
      <c r="W39" s="442"/>
      <c r="X39" s="156"/>
      <c r="Y39" s="156"/>
      <c r="Z39" s="156"/>
      <c r="AA39" s="438"/>
      <c r="AB39" s="438"/>
      <c r="AC39" s="438"/>
      <c r="AD39" s="433"/>
    </row>
    <row r="40" spans="1:30">
      <c r="A40" s="223"/>
      <c r="B40" s="225"/>
      <c r="C40" s="29"/>
      <c r="D40" s="29"/>
      <c r="E40" s="29"/>
      <c r="F40" s="29"/>
      <c r="G40" s="31"/>
      <c r="H40" s="225"/>
      <c r="I40" s="220"/>
      <c r="J40" s="220"/>
      <c r="K40" s="220"/>
      <c r="L40" s="220"/>
      <c r="M40" s="220"/>
      <c r="N40" s="220"/>
      <c r="O40" s="429"/>
      <c r="P40" s="438"/>
      <c r="Q40" s="442"/>
      <c r="R40" s="30">
        <v>4</v>
      </c>
      <c r="S40" s="30">
        <v>3</v>
      </c>
      <c r="T40" s="30">
        <v>11.1</v>
      </c>
      <c r="U40" s="30">
        <v>46.4</v>
      </c>
      <c r="V40" s="32"/>
      <c r="W40" s="442"/>
      <c r="X40" s="156"/>
      <c r="Y40" s="156"/>
      <c r="Z40" s="156"/>
      <c r="AA40" s="438"/>
      <c r="AB40" s="438"/>
      <c r="AC40" s="438"/>
      <c r="AD40" s="433"/>
    </row>
    <row r="41" spans="1:30">
      <c r="A41" s="223"/>
      <c r="B41" s="225"/>
      <c r="C41" s="29" t="s">
        <v>17</v>
      </c>
      <c r="D41" s="29">
        <f>SUM(D37:D39)</f>
        <v>75.2</v>
      </c>
      <c r="E41" s="29">
        <f>SUM(E37:E39)</f>
        <v>76.5</v>
      </c>
      <c r="F41" s="29">
        <f>SUM(F37:F39)</f>
        <v>104</v>
      </c>
      <c r="G41" s="31"/>
      <c r="H41" s="225"/>
      <c r="I41" s="220"/>
      <c r="J41" s="220"/>
      <c r="K41" s="220"/>
      <c r="L41" s="220"/>
      <c r="M41" s="220"/>
      <c r="N41" s="220"/>
      <c r="O41" s="429"/>
      <c r="P41" s="438"/>
      <c r="Q41" s="442"/>
      <c r="R41" s="30" t="s">
        <v>17</v>
      </c>
      <c r="S41" s="30">
        <f>S37+S38+S39+S40</f>
        <v>75.3</v>
      </c>
      <c r="T41" s="30">
        <f>T37+T38+T39+T40</f>
        <v>68</v>
      </c>
      <c r="U41" s="30">
        <f>U37+U38+U39+U40</f>
        <v>128.9</v>
      </c>
      <c r="V41" s="32"/>
      <c r="W41" s="442"/>
      <c r="X41" s="156"/>
      <c r="Y41" s="156"/>
      <c r="Z41" s="156"/>
      <c r="AA41" s="438"/>
      <c r="AB41" s="438"/>
      <c r="AC41" s="438"/>
      <c r="AD41" s="433"/>
    </row>
    <row r="42" spans="1:30">
      <c r="A42" s="224"/>
      <c r="B42" s="226"/>
      <c r="C42" s="29" t="s">
        <v>210</v>
      </c>
      <c r="D42" s="216">
        <f>AVERAGE(I37,J37,K37)*SUM(D41+E41+F41)/1000</f>
        <v>58.555299999999995</v>
      </c>
      <c r="E42" s="217"/>
      <c r="F42" s="218"/>
      <c r="G42" s="33"/>
      <c r="H42" s="226"/>
      <c r="I42" s="221"/>
      <c r="J42" s="221"/>
      <c r="K42" s="221"/>
      <c r="L42" s="221"/>
      <c r="M42" s="221"/>
      <c r="N42" s="221"/>
      <c r="O42" s="429"/>
      <c r="P42" s="439"/>
      <c r="Q42" s="443"/>
      <c r="R42" s="30" t="s">
        <v>210</v>
      </c>
      <c r="S42" s="441">
        <f>AVERAGE(X37,Y37,Z37)*SUM(S41+T41+U41)/1000</f>
        <v>63.331866666666677</v>
      </c>
      <c r="T42" s="441"/>
      <c r="U42" s="441"/>
      <c r="V42" s="34"/>
      <c r="W42" s="443"/>
      <c r="X42" s="157"/>
      <c r="Y42" s="157"/>
      <c r="Z42" s="157"/>
      <c r="AA42" s="439"/>
      <c r="AB42" s="439"/>
      <c r="AC42" s="439"/>
      <c r="AD42" s="433"/>
    </row>
    <row r="43" spans="1:30" ht="15" customHeight="1">
      <c r="A43" s="222" t="s">
        <v>220</v>
      </c>
      <c r="B43" s="219">
        <v>100</v>
      </c>
      <c r="C43" s="238">
        <v>1</v>
      </c>
      <c r="D43" s="238">
        <v>32.5</v>
      </c>
      <c r="E43" s="238">
        <v>34.4</v>
      </c>
      <c r="F43" s="238">
        <v>32.799999999999997</v>
      </c>
      <c r="G43" s="27">
        <v>228</v>
      </c>
      <c r="H43" s="219"/>
      <c r="I43" s="219">
        <v>229</v>
      </c>
      <c r="J43" s="219">
        <v>226</v>
      </c>
      <c r="K43" s="219">
        <v>227</v>
      </c>
      <c r="L43" s="219">
        <v>401</v>
      </c>
      <c r="M43" s="219">
        <v>401</v>
      </c>
      <c r="N43" s="219">
        <v>404</v>
      </c>
      <c r="O43" s="429">
        <v>42178</v>
      </c>
      <c r="P43" s="437" t="s">
        <v>220</v>
      </c>
      <c r="Q43" s="437">
        <v>100</v>
      </c>
      <c r="R43" s="149">
        <v>1</v>
      </c>
      <c r="S43" s="149">
        <v>37.1</v>
      </c>
      <c r="T43" s="149">
        <v>36.799999999999997</v>
      </c>
      <c r="U43" s="149">
        <v>34.5</v>
      </c>
      <c r="V43" s="28">
        <v>236</v>
      </c>
      <c r="W43" s="437"/>
      <c r="X43" s="155">
        <v>236</v>
      </c>
      <c r="Y43" s="155">
        <v>233</v>
      </c>
      <c r="Z43" s="155">
        <v>234</v>
      </c>
      <c r="AA43" s="437">
        <v>408</v>
      </c>
      <c r="AB43" s="437">
        <v>407</v>
      </c>
      <c r="AC43" s="437">
        <v>410</v>
      </c>
      <c r="AD43" s="440">
        <v>42178</v>
      </c>
    </row>
    <row r="44" spans="1:30">
      <c r="A44" s="223"/>
      <c r="B44" s="225"/>
      <c r="C44" s="29">
        <v>2</v>
      </c>
      <c r="D44" s="29">
        <v>5.8</v>
      </c>
      <c r="E44" s="29">
        <v>6.8</v>
      </c>
      <c r="F44" s="29">
        <v>8.8000000000000007</v>
      </c>
      <c r="G44" s="27">
        <v>220</v>
      </c>
      <c r="H44" s="225"/>
      <c r="I44" s="220"/>
      <c r="J44" s="220"/>
      <c r="K44" s="220"/>
      <c r="L44" s="220"/>
      <c r="M44" s="220"/>
      <c r="N44" s="220"/>
      <c r="O44" s="429"/>
      <c r="P44" s="438"/>
      <c r="Q44" s="442"/>
      <c r="R44" s="30">
        <v>2</v>
      </c>
      <c r="S44" s="30">
        <v>2.7</v>
      </c>
      <c r="T44" s="30">
        <v>3.4</v>
      </c>
      <c r="U44" s="30">
        <v>7.7</v>
      </c>
      <c r="V44" s="28">
        <v>232</v>
      </c>
      <c r="W44" s="442"/>
      <c r="X44" s="156"/>
      <c r="Y44" s="156"/>
      <c r="Z44" s="156"/>
      <c r="AA44" s="438"/>
      <c r="AB44" s="438"/>
      <c r="AC44" s="438"/>
      <c r="AD44" s="433"/>
    </row>
    <row r="45" spans="1:30">
      <c r="A45" s="223"/>
      <c r="B45" s="225"/>
      <c r="C45" s="29"/>
      <c r="D45" s="29"/>
      <c r="E45" s="29"/>
      <c r="F45" s="29"/>
      <c r="G45" s="31"/>
      <c r="H45" s="225"/>
      <c r="I45" s="220"/>
      <c r="J45" s="220"/>
      <c r="K45" s="220"/>
      <c r="L45" s="220"/>
      <c r="M45" s="220"/>
      <c r="N45" s="220"/>
      <c r="O45" s="429"/>
      <c r="P45" s="438"/>
      <c r="Q45" s="442"/>
      <c r="R45" s="30">
        <v>3</v>
      </c>
      <c r="S45" s="30">
        <v>0.4</v>
      </c>
      <c r="T45" s="30">
        <v>0</v>
      </c>
      <c r="U45" s="30">
        <v>0.8</v>
      </c>
      <c r="V45" s="32">
        <v>233</v>
      </c>
      <c r="W45" s="442"/>
      <c r="X45" s="156"/>
      <c r="Y45" s="156"/>
      <c r="Z45" s="156"/>
      <c r="AA45" s="438"/>
      <c r="AB45" s="438"/>
      <c r="AC45" s="438"/>
      <c r="AD45" s="433"/>
    </row>
    <row r="46" spans="1:30">
      <c r="A46" s="223"/>
      <c r="B46" s="225"/>
      <c r="C46" s="29" t="s">
        <v>17</v>
      </c>
      <c r="D46" s="29">
        <f>SUM(D43:D44)</f>
        <v>38.299999999999997</v>
      </c>
      <c r="E46" s="29">
        <f>SUM(E43:E44)</f>
        <v>41.199999999999996</v>
      </c>
      <c r="F46" s="29">
        <f>SUM(F43:F44)</f>
        <v>41.599999999999994</v>
      </c>
      <c r="G46" s="31"/>
      <c r="H46" s="225"/>
      <c r="I46" s="220"/>
      <c r="J46" s="220"/>
      <c r="K46" s="220"/>
      <c r="L46" s="220"/>
      <c r="M46" s="220"/>
      <c r="N46" s="220"/>
      <c r="O46" s="429"/>
      <c r="P46" s="438"/>
      <c r="Q46" s="442"/>
      <c r="R46" s="30" t="s">
        <v>17</v>
      </c>
      <c r="S46" s="30">
        <f>S43+S44+S45</f>
        <v>40.200000000000003</v>
      </c>
      <c r="T46" s="30">
        <f>T43+T44+T45</f>
        <v>40.199999999999996</v>
      </c>
      <c r="U46" s="30">
        <f>U43+U44+U45</f>
        <v>43</v>
      </c>
      <c r="V46" s="32"/>
      <c r="W46" s="442"/>
      <c r="X46" s="156"/>
      <c r="Y46" s="156"/>
      <c r="Z46" s="156"/>
      <c r="AA46" s="438"/>
      <c r="AB46" s="438"/>
      <c r="AC46" s="438"/>
      <c r="AD46" s="433"/>
    </row>
    <row r="47" spans="1:30">
      <c r="A47" s="224"/>
      <c r="B47" s="226"/>
      <c r="C47" s="29" t="s">
        <v>210</v>
      </c>
      <c r="D47" s="216">
        <f>AVERAGE(I43,J43,K43)*SUM(D46+E46+F46)/1000</f>
        <v>27.530066666666666</v>
      </c>
      <c r="E47" s="217"/>
      <c r="F47" s="218"/>
      <c r="G47" s="33"/>
      <c r="H47" s="226"/>
      <c r="I47" s="221"/>
      <c r="J47" s="221"/>
      <c r="K47" s="221"/>
      <c r="L47" s="221"/>
      <c r="M47" s="221"/>
      <c r="N47" s="221"/>
      <c r="O47" s="429"/>
      <c r="P47" s="439"/>
      <c r="Q47" s="443"/>
      <c r="R47" s="30" t="s">
        <v>210</v>
      </c>
      <c r="S47" s="441">
        <f>AVERAGE(X43,Y43,Z43)*SUM(S46+T46+U46)/1000</f>
        <v>28.916733333333337</v>
      </c>
      <c r="T47" s="441"/>
      <c r="U47" s="441"/>
      <c r="V47" s="34"/>
      <c r="W47" s="443"/>
      <c r="X47" s="157"/>
      <c r="Y47" s="157"/>
      <c r="Z47" s="157"/>
      <c r="AA47" s="439"/>
      <c r="AB47" s="439"/>
      <c r="AC47" s="439"/>
      <c r="AD47" s="433"/>
    </row>
    <row r="48" spans="1:30" ht="15" customHeight="1">
      <c r="A48" s="222" t="s">
        <v>221</v>
      </c>
      <c r="B48" s="219">
        <v>100</v>
      </c>
      <c r="C48" s="38" t="s">
        <v>222</v>
      </c>
      <c r="D48" s="29">
        <v>92</v>
      </c>
      <c r="E48" s="29">
        <v>91</v>
      </c>
      <c r="F48" s="29">
        <v>23.5</v>
      </c>
      <c r="G48" s="27">
        <v>214</v>
      </c>
      <c r="H48" s="219"/>
      <c r="I48" s="219">
        <v>226</v>
      </c>
      <c r="J48" s="219">
        <v>232</v>
      </c>
      <c r="K48" s="219">
        <v>231</v>
      </c>
      <c r="L48" s="219">
        <v>398</v>
      </c>
      <c r="M48" s="219">
        <v>402</v>
      </c>
      <c r="N48" s="219">
        <v>395</v>
      </c>
      <c r="O48" s="429">
        <v>42178</v>
      </c>
      <c r="P48" s="437" t="s">
        <v>221</v>
      </c>
      <c r="Q48" s="437">
        <v>100</v>
      </c>
      <c r="R48" s="39" t="s">
        <v>223</v>
      </c>
      <c r="S48" s="30">
        <v>39.6</v>
      </c>
      <c r="T48" s="30">
        <v>20</v>
      </c>
      <c r="U48" s="30">
        <v>14</v>
      </c>
      <c r="V48" s="28">
        <v>220</v>
      </c>
      <c r="W48" s="437"/>
      <c r="X48" s="155">
        <v>227</v>
      </c>
      <c r="Y48" s="155">
        <v>229</v>
      </c>
      <c r="Z48" s="155">
        <v>227</v>
      </c>
      <c r="AA48" s="437">
        <v>398</v>
      </c>
      <c r="AB48" s="437">
        <v>396</v>
      </c>
      <c r="AC48" s="437">
        <v>395</v>
      </c>
      <c r="AD48" s="440">
        <v>42178</v>
      </c>
    </row>
    <row r="49" spans="1:30">
      <c r="A49" s="223"/>
      <c r="B49" s="225"/>
      <c r="C49" s="29">
        <v>3</v>
      </c>
      <c r="D49" s="29">
        <v>15</v>
      </c>
      <c r="E49" s="29">
        <v>0.6</v>
      </c>
      <c r="F49" s="29">
        <v>3.7</v>
      </c>
      <c r="G49" s="27">
        <v>227</v>
      </c>
      <c r="H49" s="225"/>
      <c r="I49" s="220"/>
      <c r="J49" s="220"/>
      <c r="K49" s="220"/>
      <c r="L49" s="220"/>
      <c r="M49" s="220"/>
      <c r="N49" s="220"/>
      <c r="O49" s="429"/>
      <c r="P49" s="438"/>
      <c r="Q49" s="442"/>
      <c r="R49" s="30">
        <v>2</v>
      </c>
      <c r="S49" s="30">
        <v>26.6</v>
      </c>
      <c r="T49" s="30">
        <v>40</v>
      </c>
      <c r="U49" s="30">
        <v>46.2</v>
      </c>
      <c r="V49" s="28"/>
      <c r="W49" s="442"/>
      <c r="X49" s="156"/>
      <c r="Y49" s="156"/>
      <c r="Z49" s="156"/>
      <c r="AA49" s="438"/>
      <c r="AB49" s="438"/>
      <c r="AC49" s="438"/>
      <c r="AD49" s="433"/>
    </row>
    <row r="50" spans="1:30">
      <c r="A50" s="223"/>
      <c r="B50" s="225"/>
      <c r="C50" s="29"/>
      <c r="D50" s="29"/>
      <c r="E50" s="29"/>
      <c r="F50" s="29"/>
      <c r="G50" s="31"/>
      <c r="H50" s="225"/>
      <c r="I50" s="220"/>
      <c r="J50" s="220"/>
      <c r="K50" s="220"/>
      <c r="L50" s="220"/>
      <c r="M50" s="220"/>
      <c r="N50" s="220"/>
      <c r="O50" s="429"/>
      <c r="P50" s="438"/>
      <c r="Q50" s="442"/>
      <c r="R50" s="30">
        <v>3</v>
      </c>
      <c r="S50" s="30">
        <v>0</v>
      </c>
      <c r="T50" s="30">
        <v>0.03</v>
      </c>
      <c r="U50" s="30">
        <v>0.03</v>
      </c>
      <c r="V50" s="32"/>
      <c r="W50" s="442"/>
      <c r="X50" s="156"/>
      <c r="Y50" s="156"/>
      <c r="Z50" s="156"/>
      <c r="AA50" s="438"/>
      <c r="AB50" s="438"/>
      <c r="AC50" s="438"/>
      <c r="AD50" s="433"/>
    </row>
    <row r="51" spans="1:30">
      <c r="A51" s="223"/>
      <c r="B51" s="225"/>
      <c r="C51" s="29" t="s">
        <v>17</v>
      </c>
      <c r="D51" s="29">
        <f>SUM(D48:D49)</f>
        <v>107</v>
      </c>
      <c r="E51" s="29">
        <f>SUM(E48:E49)</f>
        <v>91.6</v>
      </c>
      <c r="F51" s="29">
        <f>SUM(F48:F49)</f>
        <v>27.2</v>
      </c>
      <c r="G51" s="31"/>
      <c r="H51" s="225"/>
      <c r="I51" s="220"/>
      <c r="J51" s="220"/>
      <c r="K51" s="220"/>
      <c r="L51" s="220"/>
      <c r="M51" s="220"/>
      <c r="N51" s="220"/>
      <c r="O51" s="429"/>
      <c r="P51" s="438"/>
      <c r="Q51" s="442"/>
      <c r="R51" s="30" t="s">
        <v>17</v>
      </c>
      <c r="S51" s="30">
        <f>S48+S49+S50</f>
        <v>66.2</v>
      </c>
      <c r="T51" s="30">
        <f>T48+T49+T50</f>
        <v>60.03</v>
      </c>
      <c r="U51" s="30">
        <f>U48+U49+U50</f>
        <v>60.230000000000004</v>
      </c>
      <c r="V51" s="32"/>
      <c r="W51" s="442"/>
      <c r="X51" s="156"/>
      <c r="Y51" s="156"/>
      <c r="Z51" s="156"/>
      <c r="AA51" s="438"/>
      <c r="AB51" s="438"/>
      <c r="AC51" s="438"/>
      <c r="AD51" s="433"/>
    </row>
    <row r="52" spans="1:30">
      <c r="A52" s="224"/>
      <c r="B52" s="226"/>
      <c r="C52" s="29" t="s">
        <v>210</v>
      </c>
      <c r="D52" s="216">
        <f>AVERAGE(I48:K52)*SUM(D51+E51+F51)/1000</f>
        <v>51.858733333333333</v>
      </c>
      <c r="E52" s="217"/>
      <c r="F52" s="218"/>
      <c r="G52" s="33"/>
      <c r="H52" s="226"/>
      <c r="I52" s="221"/>
      <c r="J52" s="221"/>
      <c r="K52" s="221"/>
      <c r="L52" s="221"/>
      <c r="M52" s="221"/>
      <c r="N52" s="221"/>
      <c r="O52" s="429"/>
      <c r="P52" s="439"/>
      <c r="Q52" s="443"/>
      <c r="R52" s="30" t="s">
        <v>210</v>
      </c>
      <c r="S52" s="441">
        <f>AVERAGE(X48,Y48,Z48)*SUM(S51+T51+U51)/1000</f>
        <v>42.450726666666668</v>
      </c>
      <c r="T52" s="441"/>
      <c r="U52" s="441"/>
      <c r="V52" s="34"/>
      <c r="W52" s="443"/>
      <c r="X52" s="157"/>
      <c r="Y52" s="157"/>
      <c r="Z52" s="157"/>
      <c r="AA52" s="439"/>
      <c r="AB52" s="439"/>
      <c r="AC52" s="439"/>
      <c r="AD52" s="433"/>
    </row>
    <row r="53" spans="1:30" ht="15" customHeight="1">
      <c r="A53" s="222" t="s">
        <v>224</v>
      </c>
      <c r="B53" s="219">
        <v>400</v>
      </c>
      <c r="C53" s="238">
        <v>1</v>
      </c>
      <c r="D53" s="238">
        <v>34.5</v>
      </c>
      <c r="E53" s="238">
        <v>57.6</v>
      </c>
      <c r="F53" s="238">
        <v>39.200000000000003</v>
      </c>
      <c r="G53" s="27">
        <v>209</v>
      </c>
      <c r="H53" s="219"/>
      <c r="I53" s="219">
        <v>228</v>
      </c>
      <c r="J53" s="219">
        <v>220</v>
      </c>
      <c r="K53" s="219">
        <v>230</v>
      </c>
      <c r="L53" s="219">
        <v>397</v>
      </c>
      <c r="M53" s="219">
        <v>391</v>
      </c>
      <c r="N53" s="219">
        <v>391</v>
      </c>
      <c r="O53" s="429">
        <v>42178</v>
      </c>
      <c r="P53" s="437" t="s">
        <v>224</v>
      </c>
      <c r="Q53" s="437">
        <v>400</v>
      </c>
      <c r="R53" s="149">
        <v>1</v>
      </c>
      <c r="S53" s="149">
        <v>74.2</v>
      </c>
      <c r="T53" s="149">
        <v>55.8</v>
      </c>
      <c r="U53" s="149">
        <v>41.3</v>
      </c>
      <c r="V53" s="28">
        <v>211</v>
      </c>
      <c r="W53" s="437"/>
      <c r="X53" s="155">
        <v>224</v>
      </c>
      <c r="Y53" s="155">
        <v>245</v>
      </c>
      <c r="Z53" s="155">
        <v>237</v>
      </c>
      <c r="AA53" s="437">
        <v>407</v>
      </c>
      <c r="AB53" s="437">
        <v>407</v>
      </c>
      <c r="AC53" s="437">
        <v>407</v>
      </c>
      <c r="AD53" s="440">
        <v>42178</v>
      </c>
    </row>
    <row r="54" spans="1:30">
      <c r="A54" s="223"/>
      <c r="B54" s="225"/>
      <c r="C54" s="29">
        <v>2</v>
      </c>
      <c r="D54" s="29">
        <v>50.7</v>
      </c>
      <c r="E54" s="29">
        <v>28.2</v>
      </c>
      <c r="F54" s="29">
        <v>2</v>
      </c>
      <c r="G54" s="27">
        <v>224</v>
      </c>
      <c r="H54" s="225"/>
      <c r="I54" s="220"/>
      <c r="J54" s="220"/>
      <c r="K54" s="220"/>
      <c r="L54" s="220"/>
      <c r="M54" s="220"/>
      <c r="N54" s="220"/>
      <c r="O54" s="429"/>
      <c r="P54" s="438"/>
      <c r="Q54" s="442"/>
      <c r="R54" s="30">
        <v>2</v>
      </c>
      <c r="S54" s="30">
        <v>75.900000000000006</v>
      </c>
      <c r="T54" s="30">
        <v>78</v>
      </c>
      <c r="U54" s="30">
        <v>31</v>
      </c>
      <c r="V54" s="28"/>
      <c r="W54" s="442"/>
      <c r="X54" s="156"/>
      <c r="Y54" s="156"/>
      <c r="Z54" s="156"/>
      <c r="AA54" s="438"/>
      <c r="AB54" s="438"/>
      <c r="AC54" s="438"/>
      <c r="AD54" s="433"/>
    </row>
    <row r="55" spans="1:30">
      <c r="A55" s="223"/>
      <c r="B55" s="225"/>
      <c r="C55" s="29">
        <v>3</v>
      </c>
      <c r="D55" s="29">
        <v>52.2</v>
      </c>
      <c r="E55" s="29">
        <v>67.5</v>
      </c>
      <c r="F55" s="29">
        <v>93.6</v>
      </c>
      <c r="G55" s="27">
        <v>203</v>
      </c>
      <c r="H55" s="225"/>
      <c r="I55" s="220"/>
      <c r="J55" s="220"/>
      <c r="K55" s="220"/>
      <c r="L55" s="220"/>
      <c r="M55" s="220"/>
      <c r="N55" s="220"/>
      <c r="O55" s="429"/>
      <c r="P55" s="438"/>
      <c r="Q55" s="442"/>
      <c r="R55" s="30">
        <v>3</v>
      </c>
      <c r="S55" s="30">
        <v>72.900000000000006</v>
      </c>
      <c r="T55" s="30">
        <v>61.1</v>
      </c>
      <c r="U55" s="30">
        <v>38</v>
      </c>
      <c r="V55" s="28"/>
      <c r="W55" s="442"/>
      <c r="X55" s="156"/>
      <c r="Y55" s="156"/>
      <c r="Z55" s="156"/>
      <c r="AA55" s="438"/>
      <c r="AB55" s="438"/>
      <c r="AC55" s="438"/>
      <c r="AD55" s="433"/>
    </row>
    <row r="56" spans="1:30">
      <c r="A56" s="223"/>
      <c r="B56" s="225"/>
      <c r="C56" s="29">
        <v>4</v>
      </c>
      <c r="D56" s="29">
        <v>23.4</v>
      </c>
      <c r="E56" s="29">
        <v>93.7</v>
      </c>
      <c r="F56" s="29">
        <v>78.2</v>
      </c>
      <c r="G56" s="27">
        <v>214</v>
      </c>
      <c r="H56" s="225"/>
      <c r="I56" s="220"/>
      <c r="J56" s="220"/>
      <c r="K56" s="220"/>
      <c r="L56" s="220"/>
      <c r="M56" s="220"/>
      <c r="N56" s="220"/>
      <c r="O56" s="429"/>
      <c r="P56" s="438"/>
      <c r="Q56" s="442"/>
      <c r="R56" s="30">
        <v>4</v>
      </c>
      <c r="S56" s="30">
        <v>39.4</v>
      </c>
      <c r="T56" s="30">
        <v>10</v>
      </c>
      <c r="U56" s="30">
        <v>29.6</v>
      </c>
      <c r="V56" s="28"/>
      <c r="W56" s="442"/>
      <c r="X56" s="156"/>
      <c r="Y56" s="156"/>
      <c r="Z56" s="156"/>
      <c r="AA56" s="438"/>
      <c r="AB56" s="438"/>
      <c r="AC56" s="438"/>
      <c r="AD56" s="433"/>
    </row>
    <row r="57" spans="1:30">
      <c r="A57" s="223"/>
      <c r="B57" s="225"/>
      <c r="C57" s="29" t="s">
        <v>17</v>
      </c>
      <c r="D57" s="29">
        <f>SUM(D53:D56)</f>
        <v>160.80000000000001</v>
      </c>
      <c r="E57" s="29">
        <f>SUM(E53:E56)</f>
        <v>247</v>
      </c>
      <c r="F57" s="29">
        <f>SUM(F53:F56)</f>
        <v>213</v>
      </c>
      <c r="G57" s="31"/>
      <c r="H57" s="225"/>
      <c r="I57" s="220"/>
      <c r="J57" s="220"/>
      <c r="K57" s="220"/>
      <c r="L57" s="220"/>
      <c r="M57" s="220"/>
      <c r="N57" s="220"/>
      <c r="O57" s="429"/>
      <c r="P57" s="438"/>
      <c r="Q57" s="442"/>
      <c r="R57" s="30" t="s">
        <v>17</v>
      </c>
      <c r="S57" s="30">
        <f>S53+S54+S55+S56</f>
        <v>262.40000000000003</v>
      </c>
      <c r="T57" s="30">
        <f>T53+T54+T55+T56</f>
        <v>204.9</v>
      </c>
      <c r="U57" s="30">
        <f>U53+U55+U54+U56</f>
        <v>139.9</v>
      </c>
      <c r="V57" s="32"/>
      <c r="W57" s="442"/>
      <c r="X57" s="156"/>
      <c r="Y57" s="156"/>
      <c r="Z57" s="156"/>
      <c r="AA57" s="438"/>
      <c r="AB57" s="438"/>
      <c r="AC57" s="438"/>
      <c r="AD57" s="433"/>
    </row>
    <row r="58" spans="1:30">
      <c r="A58" s="224"/>
      <c r="B58" s="226"/>
      <c r="C58" s="29" t="s">
        <v>210</v>
      </c>
      <c r="D58" s="216">
        <f>AVERAGE(I53,J53,K53)*SUM(D57+E57+F57)/1000</f>
        <v>140.30079999999998</v>
      </c>
      <c r="E58" s="217"/>
      <c r="F58" s="218"/>
      <c r="G58" s="33"/>
      <c r="H58" s="226"/>
      <c r="I58" s="221"/>
      <c r="J58" s="221"/>
      <c r="K58" s="221"/>
      <c r="L58" s="221"/>
      <c r="M58" s="221"/>
      <c r="N58" s="221"/>
      <c r="O58" s="429"/>
      <c r="P58" s="439"/>
      <c r="Q58" s="443"/>
      <c r="R58" s="30" t="s">
        <v>210</v>
      </c>
      <c r="S58" s="441">
        <f>AVERAGE(X53,Y53,Z53)*SUM(S57+T57+U57)/1000</f>
        <v>142.89440000000002</v>
      </c>
      <c r="T58" s="441"/>
      <c r="U58" s="441"/>
      <c r="V58" s="34"/>
      <c r="W58" s="443"/>
      <c r="X58" s="157"/>
      <c r="Y58" s="157"/>
      <c r="Z58" s="157"/>
      <c r="AA58" s="439"/>
      <c r="AB58" s="439"/>
      <c r="AC58" s="439"/>
      <c r="AD58" s="433"/>
    </row>
    <row r="59" spans="1:30" ht="15" customHeight="1">
      <c r="A59" s="222" t="s">
        <v>225</v>
      </c>
      <c r="B59" s="219">
        <v>160</v>
      </c>
      <c r="C59" s="238">
        <v>1</v>
      </c>
      <c r="D59" s="238">
        <v>115.6</v>
      </c>
      <c r="E59" s="238">
        <v>111.2</v>
      </c>
      <c r="F59" s="238">
        <v>117.3</v>
      </c>
      <c r="G59" s="27">
        <v>224</v>
      </c>
      <c r="H59" s="219"/>
      <c r="I59" s="219">
        <v>226</v>
      </c>
      <c r="J59" s="219">
        <v>227</v>
      </c>
      <c r="K59" s="219">
        <v>226</v>
      </c>
      <c r="L59" s="219">
        <v>401</v>
      </c>
      <c r="M59" s="219">
        <v>399</v>
      </c>
      <c r="N59" s="219">
        <v>397</v>
      </c>
      <c r="O59" s="429">
        <v>42178</v>
      </c>
      <c r="P59" s="437" t="s">
        <v>225</v>
      </c>
      <c r="Q59" s="437">
        <v>160</v>
      </c>
      <c r="R59" s="149">
        <v>1</v>
      </c>
      <c r="S59" s="149">
        <v>108</v>
      </c>
      <c r="T59" s="149">
        <v>112</v>
      </c>
      <c r="U59" s="149">
        <v>107</v>
      </c>
      <c r="V59" s="28">
        <v>224</v>
      </c>
      <c r="W59" s="437"/>
      <c r="X59" s="155">
        <v>230</v>
      </c>
      <c r="Y59" s="155">
        <v>230</v>
      </c>
      <c r="Z59" s="155">
        <v>233</v>
      </c>
      <c r="AA59" s="437">
        <v>405</v>
      </c>
      <c r="AB59" s="437">
        <v>403</v>
      </c>
      <c r="AC59" s="437">
        <v>401</v>
      </c>
      <c r="AD59" s="433">
        <v>42178</v>
      </c>
    </row>
    <row r="60" spans="1:30">
      <c r="A60" s="223"/>
      <c r="B60" s="225"/>
      <c r="C60" s="29">
        <v>2</v>
      </c>
      <c r="D60" s="29">
        <v>0</v>
      </c>
      <c r="E60" s="29">
        <v>0</v>
      </c>
      <c r="F60" s="29">
        <v>0</v>
      </c>
      <c r="G60" s="27">
        <v>226</v>
      </c>
      <c r="H60" s="225"/>
      <c r="I60" s="220"/>
      <c r="J60" s="220"/>
      <c r="K60" s="220"/>
      <c r="L60" s="220"/>
      <c r="M60" s="220"/>
      <c r="N60" s="220"/>
      <c r="O60" s="429"/>
      <c r="P60" s="438"/>
      <c r="Q60" s="442"/>
      <c r="R60" s="30">
        <v>2</v>
      </c>
      <c r="S60" s="30"/>
      <c r="T60" s="30"/>
      <c r="U60" s="30"/>
      <c r="V60" s="28"/>
      <c r="W60" s="442"/>
      <c r="X60" s="156"/>
      <c r="Y60" s="156"/>
      <c r="Z60" s="156"/>
      <c r="AA60" s="438"/>
      <c r="AB60" s="438"/>
      <c r="AC60" s="438"/>
      <c r="AD60" s="433"/>
    </row>
    <row r="61" spans="1:30">
      <c r="A61" s="223"/>
      <c r="B61" s="225"/>
      <c r="C61" s="29" t="s">
        <v>17</v>
      </c>
      <c r="D61" s="29">
        <f>SUM(D59:D60)</f>
        <v>115.6</v>
      </c>
      <c r="E61" s="29">
        <f>SUM(E59:E60)</f>
        <v>111.2</v>
      </c>
      <c r="F61" s="29">
        <f>SUM(F59:F60)</f>
        <v>117.3</v>
      </c>
      <c r="G61" s="31"/>
      <c r="H61" s="225"/>
      <c r="I61" s="220"/>
      <c r="J61" s="220"/>
      <c r="K61" s="220"/>
      <c r="L61" s="220"/>
      <c r="M61" s="220"/>
      <c r="N61" s="220"/>
      <c r="O61" s="429"/>
      <c r="P61" s="438"/>
      <c r="Q61" s="442"/>
      <c r="R61" s="30" t="s">
        <v>17</v>
      </c>
      <c r="S61" s="30">
        <v>108</v>
      </c>
      <c r="T61" s="30">
        <v>112</v>
      </c>
      <c r="U61" s="30">
        <v>107</v>
      </c>
      <c r="V61" s="32"/>
      <c r="W61" s="442"/>
      <c r="X61" s="156"/>
      <c r="Y61" s="156"/>
      <c r="Z61" s="156"/>
      <c r="AA61" s="438"/>
      <c r="AB61" s="438"/>
      <c r="AC61" s="438"/>
      <c r="AD61" s="433"/>
    </row>
    <row r="62" spans="1:30">
      <c r="A62" s="224"/>
      <c r="B62" s="226"/>
      <c r="C62" s="29" t="s">
        <v>210</v>
      </c>
      <c r="D62" s="236">
        <f>AVERAGE(I59:K62)*SUM(D61+E61+F61)/1000</f>
        <v>77.881299999999996</v>
      </c>
      <c r="E62" s="237"/>
      <c r="F62" s="238"/>
      <c r="G62" s="29"/>
      <c r="H62" s="226"/>
      <c r="I62" s="221"/>
      <c r="J62" s="221"/>
      <c r="K62" s="221"/>
      <c r="L62" s="221"/>
      <c r="M62" s="221"/>
      <c r="N62" s="221"/>
      <c r="O62" s="429"/>
      <c r="P62" s="439"/>
      <c r="Q62" s="443"/>
      <c r="R62" s="30" t="s">
        <v>210</v>
      </c>
      <c r="S62" s="441">
        <f>AVERAGE(X59,Y59,Z59)*SUM(S61+T61+U61)/1000</f>
        <v>75.537000000000006</v>
      </c>
      <c r="T62" s="441"/>
      <c r="U62" s="441"/>
      <c r="V62" s="40"/>
      <c r="W62" s="443"/>
      <c r="X62" s="157"/>
      <c r="Y62" s="157"/>
      <c r="Z62" s="157"/>
      <c r="AA62" s="439"/>
      <c r="AB62" s="439"/>
      <c r="AC62" s="439"/>
      <c r="AD62" s="433"/>
    </row>
    <row r="63" spans="1:30" ht="15" customHeight="1">
      <c r="A63" s="222" t="s">
        <v>226</v>
      </c>
      <c r="B63" s="219">
        <v>400</v>
      </c>
      <c r="C63" s="238">
        <v>1</v>
      </c>
      <c r="D63" s="238">
        <v>30.9</v>
      </c>
      <c r="E63" s="238">
        <v>30.6</v>
      </c>
      <c r="F63" s="238">
        <v>38.200000000000003</v>
      </c>
      <c r="G63" s="27">
        <v>214</v>
      </c>
      <c r="H63" s="219"/>
      <c r="I63" s="219">
        <v>221</v>
      </c>
      <c r="J63" s="219">
        <v>241</v>
      </c>
      <c r="K63" s="219">
        <v>224</v>
      </c>
      <c r="L63" s="219">
        <v>398</v>
      </c>
      <c r="M63" s="219">
        <v>397</v>
      </c>
      <c r="N63" s="219">
        <v>396</v>
      </c>
      <c r="O63" s="429">
        <v>42178</v>
      </c>
      <c r="P63" s="437" t="s">
        <v>226</v>
      </c>
      <c r="Q63" s="437">
        <v>400</v>
      </c>
      <c r="R63" s="149">
        <v>1</v>
      </c>
      <c r="S63" s="149">
        <v>7.7</v>
      </c>
      <c r="T63" s="149">
        <v>20.9</v>
      </c>
      <c r="U63" s="149">
        <v>32.5</v>
      </c>
      <c r="V63" s="28"/>
      <c r="W63" s="437"/>
      <c r="X63" s="155">
        <v>221</v>
      </c>
      <c r="Y63" s="155">
        <v>255</v>
      </c>
      <c r="Z63" s="155">
        <v>236</v>
      </c>
      <c r="AA63" s="437">
        <v>407</v>
      </c>
      <c r="AB63" s="437">
        <v>409</v>
      </c>
      <c r="AC63" s="437">
        <v>407</v>
      </c>
      <c r="AD63" s="433">
        <v>42178</v>
      </c>
    </row>
    <row r="64" spans="1:30">
      <c r="A64" s="223"/>
      <c r="B64" s="225"/>
      <c r="C64" s="29">
        <v>2</v>
      </c>
      <c r="D64" s="29">
        <v>70.099999999999994</v>
      </c>
      <c r="E64" s="29">
        <v>43.6</v>
      </c>
      <c r="F64" s="29">
        <v>30.1</v>
      </c>
      <c r="G64" s="27">
        <v>208</v>
      </c>
      <c r="H64" s="225"/>
      <c r="I64" s="220"/>
      <c r="J64" s="220"/>
      <c r="K64" s="220"/>
      <c r="L64" s="220"/>
      <c r="M64" s="220"/>
      <c r="N64" s="220"/>
      <c r="O64" s="429"/>
      <c r="P64" s="438"/>
      <c r="Q64" s="442"/>
      <c r="R64" s="30">
        <v>2</v>
      </c>
      <c r="S64" s="30">
        <v>77.3</v>
      </c>
      <c r="T64" s="30">
        <v>45.5</v>
      </c>
      <c r="U64" s="30">
        <v>71.2</v>
      </c>
      <c r="V64" s="28">
        <v>214</v>
      </c>
      <c r="W64" s="442"/>
      <c r="X64" s="156"/>
      <c r="Y64" s="156"/>
      <c r="Z64" s="156"/>
      <c r="AA64" s="438"/>
      <c r="AB64" s="438"/>
      <c r="AC64" s="438"/>
      <c r="AD64" s="433"/>
    </row>
    <row r="65" spans="1:30">
      <c r="A65" s="223"/>
      <c r="B65" s="225"/>
      <c r="C65" s="29">
        <v>3</v>
      </c>
      <c r="D65" s="29">
        <v>37.6</v>
      </c>
      <c r="E65" s="29">
        <v>12.2</v>
      </c>
      <c r="F65" s="29">
        <v>72.2</v>
      </c>
      <c r="G65" s="27">
        <v>216</v>
      </c>
      <c r="H65" s="225"/>
      <c r="I65" s="220"/>
      <c r="J65" s="220"/>
      <c r="K65" s="220"/>
      <c r="L65" s="220"/>
      <c r="M65" s="220"/>
      <c r="N65" s="220"/>
      <c r="O65" s="429"/>
      <c r="P65" s="438"/>
      <c r="Q65" s="442"/>
      <c r="R65" s="30">
        <v>3</v>
      </c>
      <c r="S65" s="30">
        <v>44.4</v>
      </c>
      <c r="T65" s="30">
        <v>19.100000000000001</v>
      </c>
      <c r="U65" s="30">
        <v>80.5</v>
      </c>
      <c r="V65" s="28"/>
      <c r="W65" s="442"/>
      <c r="X65" s="156"/>
      <c r="Y65" s="156"/>
      <c r="Z65" s="156"/>
      <c r="AA65" s="438"/>
      <c r="AB65" s="438"/>
      <c r="AC65" s="438"/>
      <c r="AD65" s="433"/>
    </row>
    <row r="66" spans="1:30">
      <c r="A66" s="223"/>
      <c r="B66" s="225"/>
      <c r="C66" s="29">
        <v>4</v>
      </c>
      <c r="D66" s="29">
        <v>23.4</v>
      </c>
      <c r="E66" s="29">
        <v>21.4</v>
      </c>
      <c r="F66" s="29">
        <v>61.8</v>
      </c>
      <c r="G66" s="27">
        <v>208</v>
      </c>
      <c r="H66" s="225"/>
      <c r="I66" s="220"/>
      <c r="J66" s="220"/>
      <c r="K66" s="220"/>
      <c r="L66" s="220"/>
      <c r="M66" s="220"/>
      <c r="N66" s="220"/>
      <c r="O66" s="429"/>
      <c r="P66" s="438"/>
      <c r="Q66" s="442"/>
      <c r="R66" s="30">
        <v>4</v>
      </c>
      <c r="S66" s="30">
        <v>9.3000000000000007</v>
      </c>
      <c r="T66" s="30">
        <v>16.3</v>
      </c>
      <c r="U66" s="30">
        <v>30.9</v>
      </c>
      <c r="V66" s="28"/>
      <c r="W66" s="442"/>
      <c r="X66" s="156"/>
      <c r="Y66" s="156"/>
      <c r="Z66" s="156"/>
      <c r="AA66" s="438"/>
      <c r="AB66" s="438"/>
      <c r="AC66" s="438"/>
      <c r="AD66" s="433"/>
    </row>
    <row r="67" spans="1:30">
      <c r="A67" s="223"/>
      <c r="B67" s="225"/>
      <c r="C67" s="29" t="s">
        <v>17</v>
      </c>
      <c r="D67" s="29">
        <f>SUM(D63:D66)</f>
        <v>162</v>
      </c>
      <c r="E67" s="29">
        <f>SUM(E63:E66)</f>
        <v>107.80000000000001</v>
      </c>
      <c r="F67" s="29">
        <f>SUM(F63:F66)</f>
        <v>202.3</v>
      </c>
      <c r="G67" s="31"/>
      <c r="H67" s="225"/>
      <c r="I67" s="220"/>
      <c r="J67" s="220"/>
      <c r="K67" s="220"/>
      <c r="L67" s="220"/>
      <c r="M67" s="220"/>
      <c r="N67" s="220"/>
      <c r="O67" s="429"/>
      <c r="P67" s="438"/>
      <c r="Q67" s="442"/>
      <c r="R67" s="30"/>
      <c r="S67" s="30">
        <f>S63+S64+S65+S66</f>
        <v>138.70000000000002</v>
      </c>
      <c r="T67" s="30">
        <f>T63+T64+T65+T66</f>
        <v>101.8</v>
      </c>
      <c r="U67" s="30">
        <f>U63+U64+U65+U66</f>
        <v>215.1</v>
      </c>
      <c r="V67" s="32"/>
      <c r="W67" s="442"/>
      <c r="X67" s="156"/>
      <c r="Y67" s="156"/>
      <c r="Z67" s="156"/>
      <c r="AA67" s="438"/>
      <c r="AB67" s="438"/>
      <c r="AC67" s="438"/>
      <c r="AD67" s="433"/>
    </row>
    <row r="68" spans="1:30">
      <c r="A68" s="224"/>
      <c r="B68" s="226"/>
      <c r="C68" s="29" t="s">
        <v>210</v>
      </c>
      <c r="D68" s="216">
        <f>AVERAGE(I63:K68)*SUM(D67+E67+F67)/1000</f>
        <v>107.95353333333334</v>
      </c>
      <c r="E68" s="217"/>
      <c r="F68" s="218"/>
      <c r="G68" s="33"/>
      <c r="H68" s="226"/>
      <c r="I68" s="221"/>
      <c r="J68" s="221"/>
      <c r="K68" s="221"/>
      <c r="L68" s="221"/>
      <c r="M68" s="221"/>
      <c r="N68" s="221"/>
      <c r="O68" s="429"/>
      <c r="P68" s="439"/>
      <c r="Q68" s="443"/>
      <c r="R68" s="30" t="s">
        <v>210</v>
      </c>
      <c r="S68" s="441">
        <f>AVERAGE(X63,Y63,Z63)*SUM(S67+T67+U67)/1000</f>
        <v>108.12906666666667</v>
      </c>
      <c r="T68" s="441"/>
      <c r="U68" s="441"/>
      <c r="V68" s="34"/>
      <c r="W68" s="443"/>
      <c r="X68" s="157"/>
      <c r="Y68" s="157"/>
      <c r="Z68" s="157"/>
      <c r="AA68" s="439"/>
      <c r="AB68" s="439"/>
      <c r="AC68" s="439"/>
      <c r="AD68" s="434"/>
    </row>
    <row r="69" spans="1:30" ht="45" customHeight="1">
      <c r="A69" s="227" t="s">
        <v>1</v>
      </c>
      <c r="B69" s="228" t="s">
        <v>200</v>
      </c>
      <c r="C69" s="227" t="s">
        <v>3</v>
      </c>
      <c r="D69" s="227" t="s">
        <v>4</v>
      </c>
      <c r="E69" s="227"/>
      <c r="F69" s="227"/>
      <c r="G69" s="228" t="s">
        <v>201</v>
      </c>
      <c r="H69" s="228" t="s">
        <v>6</v>
      </c>
      <c r="I69" s="227" t="s">
        <v>7</v>
      </c>
      <c r="J69" s="227"/>
      <c r="K69" s="227"/>
      <c r="L69" s="227" t="s">
        <v>8</v>
      </c>
      <c r="M69" s="227"/>
      <c r="N69" s="227"/>
      <c r="O69" s="255"/>
      <c r="P69" s="451" t="s">
        <v>1</v>
      </c>
      <c r="Q69" s="449" t="s">
        <v>200</v>
      </c>
      <c r="R69" s="451" t="s">
        <v>3</v>
      </c>
      <c r="S69" s="451"/>
      <c r="T69" s="451"/>
      <c r="U69" s="451"/>
      <c r="V69" s="447"/>
      <c r="W69" s="449"/>
      <c r="X69" s="451"/>
      <c r="Y69" s="451"/>
      <c r="Z69" s="451"/>
      <c r="AA69" s="451"/>
      <c r="AB69" s="451"/>
      <c r="AC69" s="451"/>
      <c r="AD69" s="255"/>
    </row>
    <row r="70" spans="1:30">
      <c r="A70" s="227"/>
      <c r="B70" s="226"/>
      <c r="C70" s="227"/>
      <c r="D70" s="227" t="s">
        <v>10</v>
      </c>
      <c r="E70" s="227" t="s">
        <v>11</v>
      </c>
      <c r="F70" s="227" t="s">
        <v>12</v>
      </c>
      <c r="G70" s="226"/>
      <c r="H70" s="229"/>
      <c r="I70" s="227" t="s">
        <v>203</v>
      </c>
      <c r="J70" s="227" t="s">
        <v>204</v>
      </c>
      <c r="K70" s="227" t="s">
        <v>205</v>
      </c>
      <c r="L70" s="227" t="s">
        <v>206</v>
      </c>
      <c r="M70" s="227" t="s">
        <v>207</v>
      </c>
      <c r="N70" s="227" t="s">
        <v>208</v>
      </c>
      <c r="O70" s="258"/>
      <c r="P70" s="451"/>
      <c r="Q70" s="443"/>
      <c r="R70" s="451"/>
      <c r="S70" s="148"/>
      <c r="T70" s="148"/>
      <c r="U70" s="148"/>
      <c r="V70" s="448"/>
      <c r="W70" s="450"/>
      <c r="X70" s="148"/>
      <c r="Y70" s="148"/>
      <c r="Z70" s="148"/>
      <c r="AA70" s="148"/>
      <c r="AB70" s="148"/>
      <c r="AC70" s="148"/>
      <c r="AD70" s="256"/>
    </row>
    <row r="71" spans="1:30" ht="15" customHeight="1">
      <c r="A71" s="222" t="s">
        <v>227</v>
      </c>
      <c r="B71" s="219">
        <v>250</v>
      </c>
      <c r="C71" s="238">
        <v>1</v>
      </c>
      <c r="D71" s="238">
        <v>97.6</v>
      </c>
      <c r="E71" s="238">
        <v>66.2</v>
      </c>
      <c r="F71" s="238">
        <v>69.3</v>
      </c>
      <c r="G71" s="27">
        <v>225</v>
      </c>
      <c r="H71" s="219"/>
      <c r="I71" s="219">
        <v>229</v>
      </c>
      <c r="J71" s="219">
        <v>235</v>
      </c>
      <c r="K71" s="219">
        <v>237</v>
      </c>
      <c r="L71" s="219">
        <v>410</v>
      </c>
      <c r="M71" s="219">
        <v>413</v>
      </c>
      <c r="N71" s="219">
        <v>413</v>
      </c>
      <c r="O71" s="429">
        <v>42178</v>
      </c>
      <c r="P71" s="437" t="s">
        <v>227</v>
      </c>
      <c r="Q71" s="437">
        <v>250</v>
      </c>
      <c r="R71" s="149">
        <v>1</v>
      </c>
      <c r="S71" s="149">
        <v>56</v>
      </c>
      <c r="T71" s="149">
        <v>58</v>
      </c>
      <c r="U71" s="149">
        <v>26</v>
      </c>
      <c r="V71" s="28"/>
      <c r="W71" s="437"/>
      <c r="X71" s="155">
        <v>232</v>
      </c>
      <c r="Y71" s="155">
        <v>234</v>
      </c>
      <c r="Z71" s="155">
        <v>234</v>
      </c>
      <c r="AA71" s="437">
        <v>406</v>
      </c>
      <c r="AB71" s="437">
        <v>406</v>
      </c>
      <c r="AC71" s="437">
        <v>405</v>
      </c>
      <c r="AD71" s="440">
        <v>42178</v>
      </c>
    </row>
    <row r="72" spans="1:30">
      <c r="A72" s="223"/>
      <c r="B72" s="225"/>
      <c r="C72" s="29">
        <v>2</v>
      </c>
      <c r="D72" s="29">
        <v>7.6</v>
      </c>
      <c r="E72" s="29">
        <v>0</v>
      </c>
      <c r="F72" s="29">
        <v>0</v>
      </c>
      <c r="G72" s="27">
        <v>229</v>
      </c>
      <c r="H72" s="225"/>
      <c r="I72" s="220"/>
      <c r="J72" s="220"/>
      <c r="K72" s="220"/>
      <c r="L72" s="220"/>
      <c r="M72" s="220"/>
      <c r="N72" s="220"/>
      <c r="O72" s="429"/>
      <c r="P72" s="438"/>
      <c r="Q72" s="442"/>
      <c r="R72" s="30">
        <v>2</v>
      </c>
      <c r="S72" s="30">
        <v>0.1</v>
      </c>
      <c r="T72" s="30">
        <v>8</v>
      </c>
      <c r="U72" s="30">
        <v>0.1</v>
      </c>
      <c r="V72" s="28">
        <v>227</v>
      </c>
      <c r="W72" s="442"/>
      <c r="X72" s="156"/>
      <c r="Y72" s="156"/>
      <c r="Z72" s="156"/>
      <c r="AA72" s="438"/>
      <c r="AB72" s="438"/>
      <c r="AC72" s="438"/>
      <c r="AD72" s="433"/>
    </row>
    <row r="73" spans="1:30">
      <c r="A73" s="223"/>
      <c r="B73" s="225"/>
      <c r="C73" s="29">
        <v>3</v>
      </c>
      <c r="D73" s="29">
        <v>68.8</v>
      </c>
      <c r="E73" s="29">
        <v>60.3</v>
      </c>
      <c r="F73" s="29">
        <v>65.8</v>
      </c>
      <c r="G73" s="27">
        <v>232</v>
      </c>
      <c r="H73" s="225"/>
      <c r="I73" s="220"/>
      <c r="J73" s="220"/>
      <c r="K73" s="220"/>
      <c r="L73" s="220"/>
      <c r="M73" s="220"/>
      <c r="N73" s="220"/>
      <c r="O73" s="429"/>
      <c r="P73" s="438"/>
      <c r="Q73" s="442"/>
      <c r="R73" s="30">
        <v>3</v>
      </c>
      <c r="S73" s="30">
        <v>69</v>
      </c>
      <c r="T73" s="30">
        <v>50</v>
      </c>
      <c r="U73" s="30">
        <v>47</v>
      </c>
      <c r="V73" s="28">
        <v>230</v>
      </c>
      <c r="W73" s="442"/>
      <c r="X73" s="156"/>
      <c r="Y73" s="156"/>
      <c r="Z73" s="156"/>
      <c r="AA73" s="438"/>
      <c r="AB73" s="438"/>
      <c r="AC73" s="438"/>
      <c r="AD73" s="433"/>
    </row>
    <row r="74" spans="1:30">
      <c r="A74" s="223"/>
      <c r="B74" s="225"/>
      <c r="C74" s="29" t="s">
        <v>17</v>
      </c>
      <c r="D74" s="29">
        <f>SUM(D71:D73)</f>
        <v>174</v>
      </c>
      <c r="E74" s="29">
        <f>SUM(E71:E73)</f>
        <v>126.5</v>
      </c>
      <c r="F74" s="29">
        <f>SUM(F71:F73)</f>
        <v>135.1</v>
      </c>
      <c r="G74" s="31"/>
      <c r="H74" s="225"/>
      <c r="I74" s="220"/>
      <c r="J74" s="220"/>
      <c r="K74" s="220"/>
      <c r="L74" s="220"/>
      <c r="M74" s="220"/>
      <c r="N74" s="220"/>
      <c r="O74" s="429"/>
      <c r="P74" s="438"/>
      <c r="Q74" s="442"/>
      <c r="R74" s="30" t="s">
        <v>17</v>
      </c>
      <c r="S74" s="30">
        <f>S71+S72+S73</f>
        <v>125.1</v>
      </c>
      <c r="T74" s="30">
        <f>T71+T72+T73</f>
        <v>116</v>
      </c>
      <c r="U74" s="30">
        <f>U71+U72+U73</f>
        <v>73.099999999999994</v>
      </c>
      <c r="V74" s="32"/>
      <c r="W74" s="442"/>
      <c r="X74" s="156"/>
      <c r="Y74" s="156"/>
      <c r="Z74" s="156"/>
      <c r="AA74" s="438"/>
      <c r="AB74" s="438"/>
      <c r="AC74" s="438"/>
      <c r="AD74" s="433"/>
    </row>
    <row r="75" spans="1:30">
      <c r="A75" s="224"/>
      <c r="B75" s="226"/>
      <c r="C75" s="29" t="s">
        <v>210</v>
      </c>
      <c r="D75" s="216">
        <f>AVERAGE(I71:K75)*SUM(D74+E74+F74)/1000</f>
        <v>101.7852</v>
      </c>
      <c r="E75" s="217"/>
      <c r="F75" s="218"/>
      <c r="G75" s="33"/>
      <c r="H75" s="226"/>
      <c r="I75" s="221"/>
      <c r="J75" s="221"/>
      <c r="K75" s="221"/>
      <c r="L75" s="221"/>
      <c r="M75" s="221"/>
      <c r="N75" s="221"/>
      <c r="O75" s="429"/>
      <c r="P75" s="439"/>
      <c r="Q75" s="443"/>
      <c r="R75" s="30" t="s">
        <v>210</v>
      </c>
      <c r="S75" s="441">
        <f>AVERAGE(X71,Y71,Z71)*SUM(S74+T74+U74)/1000</f>
        <v>73.313333333333333</v>
      </c>
      <c r="T75" s="441"/>
      <c r="U75" s="441"/>
      <c r="V75" s="34"/>
      <c r="W75" s="443"/>
      <c r="X75" s="157"/>
      <c r="Y75" s="157"/>
      <c r="Z75" s="157"/>
      <c r="AA75" s="439"/>
      <c r="AB75" s="439"/>
      <c r="AC75" s="439"/>
      <c r="AD75" s="433"/>
    </row>
    <row r="76" spans="1:30" ht="15" customHeight="1">
      <c r="A76" s="222" t="s">
        <v>228</v>
      </c>
      <c r="B76" s="219">
        <v>160</v>
      </c>
      <c r="C76" s="238">
        <v>1</v>
      </c>
      <c r="D76" s="29">
        <v>40.6</v>
      </c>
      <c r="E76" s="29">
        <v>100.6</v>
      </c>
      <c r="F76" s="29">
        <v>115.8</v>
      </c>
      <c r="G76" s="27">
        <v>221</v>
      </c>
      <c r="H76" s="219"/>
      <c r="I76" s="219">
        <v>242</v>
      </c>
      <c r="J76" s="219">
        <v>241</v>
      </c>
      <c r="K76" s="219">
        <v>241</v>
      </c>
      <c r="L76" s="219">
        <v>432</v>
      </c>
      <c r="M76" s="219">
        <v>428</v>
      </c>
      <c r="N76" s="219">
        <v>422</v>
      </c>
      <c r="O76" s="429">
        <v>42178</v>
      </c>
      <c r="P76" s="437" t="s">
        <v>228</v>
      </c>
      <c r="Q76" s="437">
        <v>160</v>
      </c>
      <c r="R76" s="149">
        <v>1</v>
      </c>
      <c r="S76" s="30">
        <v>23.6</v>
      </c>
      <c r="T76" s="30">
        <v>39.299999999999997</v>
      </c>
      <c r="U76" s="30">
        <v>26.3</v>
      </c>
      <c r="V76" s="28">
        <v>204</v>
      </c>
      <c r="W76" s="437"/>
      <c r="X76" s="155">
        <v>233</v>
      </c>
      <c r="Y76" s="155">
        <v>233</v>
      </c>
      <c r="Z76" s="155">
        <v>232</v>
      </c>
      <c r="AA76" s="437">
        <v>405</v>
      </c>
      <c r="AB76" s="437">
        <v>404</v>
      </c>
      <c r="AC76" s="437">
        <v>405</v>
      </c>
      <c r="AD76" s="440">
        <v>42178</v>
      </c>
    </row>
    <row r="77" spans="1:30">
      <c r="A77" s="223"/>
      <c r="B77" s="225"/>
      <c r="C77" s="29">
        <v>2</v>
      </c>
      <c r="D77" s="29">
        <v>110.4</v>
      </c>
      <c r="E77" s="29">
        <v>80.2</v>
      </c>
      <c r="F77" s="29">
        <v>42</v>
      </c>
      <c r="G77" s="27">
        <v>229</v>
      </c>
      <c r="H77" s="225"/>
      <c r="I77" s="220"/>
      <c r="J77" s="220"/>
      <c r="K77" s="220"/>
      <c r="L77" s="220"/>
      <c r="M77" s="220"/>
      <c r="N77" s="220"/>
      <c r="O77" s="429"/>
      <c r="P77" s="438"/>
      <c r="Q77" s="442"/>
      <c r="R77" s="30">
        <v>2</v>
      </c>
      <c r="S77" s="30">
        <v>37.200000000000003</v>
      </c>
      <c r="T77" s="30">
        <v>53.3</v>
      </c>
      <c r="U77" s="30">
        <v>15</v>
      </c>
      <c r="V77" s="28"/>
      <c r="W77" s="442"/>
      <c r="X77" s="156"/>
      <c r="Y77" s="156"/>
      <c r="Z77" s="156"/>
      <c r="AA77" s="438"/>
      <c r="AB77" s="438"/>
      <c r="AC77" s="438"/>
      <c r="AD77" s="433"/>
    </row>
    <row r="78" spans="1:30">
      <c r="A78" s="223"/>
      <c r="B78" s="225"/>
      <c r="C78" s="29">
        <v>3</v>
      </c>
      <c r="D78" s="29">
        <v>17</v>
      </c>
      <c r="E78" s="29">
        <v>13.7</v>
      </c>
      <c r="F78" s="29">
        <v>8.1999999999999993</v>
      </c>
      <c r="G78" s="27">
        <v>218</v>
      </c>
      <c r="H78" s="225"/>
      <c r="I78" s="220"/>
      <c r="J78" s="220"/>
      <c r="K78" s="220"/>
      <c r="L78" s="220"/>
      <c r="M78" s="220"/>
      <c r="N78" s="220"/>
      <c r="O78" s="429"/>
      <c r="P78" s="438"/>
      <c r="Q78" s="442"/>
      <c r="R78" s="30">
        <v>3</v>
      </c>
      <c r="S78" s="30">
        <v>54.5</v>
      </c>
      <c r="T78" s="30">
        <v>27.9</v>
      </c>
      <c r="U78" s="30">
        <v>37.700000000000003</v>
      </c>
      <c r="V78" s="28"/>
      <c r="W78" s="442"/>
      <c r="X78" s="156"/>
      <c r="Y78" s="156"/>
      <c r="Z78" s="156"/>
      <c r="AA78" s="438"/>
      <c r="AB78" s="438"/>
      <c r="AC78" s="438"/>
      <c r="AD78" s="433"/>
    </row>
    <row r="79" spans="1:30">
      <c r="A79" s="223"/>
      <c r="B79" s="225"/>
      <c r="C79" s="29"/>
      <c r="D79" s="29"/>
      <c r="E79" s="29"/>
      <c r="F79" s="29"/>
      <c r="G79" s="31"/>
      <c r="H79" s="225"/>
      <c r="I79" s="220"/>
      <c r="J79" s="220"/>
      <c r="K79" s="220"/>
      <c r="L79" s="220"/>
      <c r="M79" s="220"/>
      <c r="N79" s="220"/>
      <c r="O79" s="429"/>
      <c r="P79" s="438"/>
      <c r="Q79" s="442"/>
      <c r="R79" s="30">
        <v>4</v>
      </c>
      <c r="S79" s="30">
        <v>66</v>
      </c>
      <c r="T79" s="30">
        <v>60</v>
      </c>
      <c r="U79" s="30">
        <v>88.8</v>
      </c>
      <c r="V79" s="32"/>
      <c r="W79" s="442"/>
      <c r="X79" s="156"/>
      <c r="Y79" s="156"/>
      <c r="Z79" s="156"/>
      <c r="AA79" s="438"/>
      <c r="AB79" s="438"/>
      <c r="AC79" s="438"/>
      <c r="AD79" s="433"/>
    </row>
    <row r="80" spans="1:30">
      <c r="A80" s="223"/>
      <c r="B80" s="225"/>
      <c r="C80" s="29" t="s">
        <v>17</v>
      </c>
      <c r="D80" s="29">
        <f>SUM(D76:D78)</f>
        <v>168</v>
      </c>
      <c r="E80" s="29">
        <f>SUM(E76:E78)</f>
        <v>194.5</v>
      </c>
      <c r="F80" s="29">
        <f>SUM(F76:F78)</f>
        <v>166</v>
      </c>
      <c r="G80" s="31"/>
      <c r="H80" s="225"/>
      <c r="I80" s="220"/>
      <c r="J80" s="220"/>
      <c r="K80" s="220"/>
      <c r="L80" s="220"/>
      <c r="M80" s="220"/>
      <c r="N80" s="220"/>
      <c r="O80" s="429"/>
      <c r="P80" s="438"/>
      <c r="Q80" s="442"/>
      <c r="R80" s="30" t="s">
        <v>17</v>
      </c>
      <c r="S80" s="30">
        <f>S76+S77+S78+T80</f>
        <v>295.8</v>
      </c>
      <c r="T80" s="30">
        <f>T76+T77+T78+T79</f>
        <v>180.5</v>
      </c>
      <c r="U80" s="30">
        <f>U76+U77+U78+U79</f>
        <v>167.8</v>
      </c>
      <c r="V80" s="32"/>
      <c r="W80" s="442"/>
      <c r="X80" s="156"/>
      <c r="Y80" s="156"/>
      <c r="Z80" s="156"/>
      <c r="AA80" s="438"/>
      <c r="AB80" s="438"/>
      <c r="AC80" s="438"/>
      <c r="AD80" s="433"/>
    </row>
    <row r="81" spans="1:30">
      <c r="A81" s="224"/>
      <c r="B81" s="226"/>
      <c r="C81" s="29" t="s">
        <v>210</v>
      </c>
      <c r="D81" s="216">
        <f>AVERAGE(I76:K81)*SUM(D80+E80+F80)/1000</f>
        <v>127.54466666666667</v>
      </c>
      <c r="E81" s="217"/>
      <c r="F81" s="218"/>
      <c r="G81" s="33"/>
      <c r="H81" s="226"/>
      <c r="I81" s="221"/>
      <c r="J81" s="221"/>
      <c r="K81" s="221"/>
      <c r="L81" s="221"/>
      <c r="M81" s="221"/>
      <c r="N81" s="221"/>
      <c r="O81" s="429"/>
      <c r="P81" s="439"/>
      <c r="Q81" s="443"/>
      <c r="R81" s="30" t="s">
        <v>210</v>
      </c>
      <c r="S81" s="441">
        <f>AVERAGE(X76,Y76,Z76)*SUM(S80+T80+U80)/1000</f>
        <v>149.86060000000001</v>
      </c>
      <c r="T81" s="441"/>
      <c r="U81" s="441"/>
      <c r="V81" s="34"/>
      <c r="W81" s="443"/>
      <c r="X81" s="157"/>
      <c r="Y81" s="157"/>
      <c r="Z81" s="157"/>
      <c r="AA81" s="439"/>
      <c r="AB81" s="439"/>
      <c r="AC81" s="439"/>
      <c r="AD81" s="433"/>
    </row>
    <row r="82" spans="1:30" ht="15" customHeight="1">
      <c r="A82" s="222" t="s">
        <v>229</v>
      </c>
      <c r="B82" s="219">
        <v>630</v>
      </c>
      <c r="C82" s="238">
        <v>1</v>
      </c>
      <c r="D82" s="29">
        <v>16.5</v>
      </c>
      <c r="E82" s="29">
        <v>121.3</v>
      </c>
      <c r="F82" s="29">
        <v>91.7</v>
      </c>
      <c r="G82" s="27">
        <v>230</v>
      </c>
      <c r="H82" s="219"/>
      <c r="I82" s="219">
        <v>238</v>
      </c>
      <c r="J82" s="219">
        <v>236</v>
      </c>
      <c r="K82" s="219">
        <v>239</v>
      </c>
      <c r="L82" s="219">
        <v>416</v>
      </c>
      <c r="M82" s="219">
        <v>421</v>
      </c>
      <c r="N82" s="219">
        <v>416</v>
      </c>
      <c r="O82" s="429">
        <v>42178</v>
      </c>
      <c r="P82" s="437" t="s">
        <v>229</v>
      </c>
      <c r="Q82" s="437">
        <v>630</v>
      </c>
      <c r="R82" s="149">
        <v>1</v>
      </c>
      <c r="S82" s="30">
        <v>68</v>
      </c>
      <c r="T82" s="30">
        <v>87</v>
      </c>
      <c r="U82" s="30">
        <v>72</v>
      </c>
      <c r="V82" s="28">
        <v>229</v>
      </c>
      <c r="W82" s="437"/>
      <c r="X82" s="155">
        <v>240</v>
      </c>
      <c r="Y82" s="155">
        <v>241</v>
      </c>
      <c r="Z82" s="155">
        <v>241</v>
      </c>
      <c r="AA82" s="437">
        <v>416</v>
      </c>
      <c r="AB82" s="437">
        <v>420</v>
      </c>
      <c r="AC82" s="437">
        <v>417</v>
      </c>
      <c r="AD82" s="440">
        <v>42178</v>
      </c>
    </row>
    <row r="83" spans="1:30">
      <c r="A83" s="223"/>
      <c r="B83" s="225"/>
      <c r="C83" s="29">
        <v>2</v>
      </c>
      <c r="D83" s="29">
        <v>82.3</v>
      </c>
      <c r="E83" s="29">
        <v>83.1</v>
      </c>
      <c r="F83" s="29">
        <v>24.4</v>
      </c>
      <c r="G83" s="27">
        <v>210</v>
      </c>
      <c r="H83" s="225"/>
      <c r="I83" s="220"/>
      <c r="J83" s="220"/>
      <c r="K83" s="220"/>
      <c r="L83" s="220"/>
      <c r="M83" s="220"/>
      <c r="N83" s="220"/>
      <c r="O83" s="429"/>
      <c r="P83" s="438"/>
      <c r="Q83" s="442"/>
      <c r="R83" s="30">
        <v>2</v>
      </c>
      <c r="S83" s="30">
        <v>53</v>
      </c>
      <c r="T83" s="30">
        <v>100</v>
      </c>
      <c r="U83" s="30">
        <v>51</v>
      </c>
      <c r="V83" s="28">
        <v>211</v>
      </c>
      <c r="W83" s="442"/>
      <c r="X83" s="156"/>
      <c r="Y83" s="156"/>
      <c r="Z83" s="156"/>
      <c r="AA83" s="438"/>
      <c r="AB83" s="438"/>
      <c r="AC83" s="438"/>
      <c r="AD83" s="433"/>
    </row>
    <row r="84" spans="1:30">
      <c r="A84" s="223"/>
      <c r="B84" s="225"/>
      <c r="C84" s="29">
        <v>3</v>
      </c>
      <c r="D84" s="29"/>
      <c r="E84" s="29"/>
      <c r="F84" s="29"/>
      <c r="G84" s="27"/>
      <c r="H84" s="225"/>
      <c r="I84" s="220"/>
      <c r="J84" s="220"/>
      <c r="K84" s="220"/>
      <c r="L84" s="220"/>
      <c r="M84" s="220"/>
      <c r="N84" s="220"/>
      <c r="O84" s="429"/>
      <c r="P84" s="438"/>
      <c r="Q84" s="442"/>
      <c r="R84" s="30">
        <v>3</v>
      </c>
      <c r="S84" s="30">
        <v>11</v>
      </c>
      <c r="T84" s="30">
        <v>60</v>
      </c>
      <c r="U84" s="30">
        <v>21</v>
      </c>
      <c r="V84" s="28">
        <v>237</v>
      </c>
      <c r="W84" s="442"/>
      <c r="X84" s="156"/>
      <c r="Y84" s="156"/>
      <c r="Z84" s="156"/>
      <c r="AA84" s="438"/>
      <c r="AB84" s="438"/>
      <c r="AC84" s="438"/>
      <c r="AD84" s="433"/>
    </row>
    <row r="85" spans="1:30">
      <c r="A85" s="223"/>
      <c r="B85" s="225"/>
      <c r="C85" s="36" t="s">
        <v>230</v>
      </c>
      <c r="D85" s="29">
        <v>9</v>
      </c>
      <c r="E85" s="29">
        <v>3.3</v>
      </c>
      <c r="F85" s="29">
        <v>10.8</v>
      </c>
      <c r="G85" s="27">
        <v>230</v>
      </c>
      <c r="H85" s="225"/>
      <c r="I85" s="220"/>
      <c r="J85" s="220"/>
      <c r="K85" s="220"/>
      <c r="L85" s="220"/>
      <c r="M85" s="220"/>
      <c r="N85" s="220"/>
      <c r="O85" s="429"/>
      <c r="P85" s="438"/>
      <c r="Q85" s="442"/>
      <c r="R85" s="37" t="s">
        <v>230</v>
      </c>
      <c r="S85" s="30">
        <v>6.5</v>
      </c>
      <c r="T85" s="30">
        <v>2.2999999999999998</v>
      </c>
      <c r="U85" s="30">
        <v>18</v>
      </c>
      <c r="V85" s="28"/>
      <c r="W85" s="442"/>
      <c r="X85" s="156"/>
      <c r="Y85" s="156"/>
      <c r="Z85" s="156"/>
      <c r="AA85" s="438"/>
      <c r="AB85" s="438"/>
      <c r="AC85" s="438"/>
      <c r="AD85" s="433"/>
    </row>
    <row r="86" spans="1:30">
      <c r="A86" s="223"/>
      <c r="B86" s="225"/>
      <c r="C86" s="29" t="s">
        <v>17</v>
      </c>
      <c r="D86" s="29">
        <f>SUM(D82:D85)</f>
        <v>107.8</v>
      </c>
      <c r="E86" s="29">
        <f>SUM(E82:E85)</f>
        <v>207.7</v>
      </c>
      <c r="F86" s="29">
        <f>SUM(F82:F85)</f>
        <v>126.89999999999999</v>
      </c>
      <c r="G86" s="31"/>
      <c r="H86" s="225"/>
      <c r="I86" s="220"/>
      <c r="J86" s="220"/>
      <c r="K86" s="220"/>
      <c r="L86" s="220"/>
      <c r="M86" s="220"/>
      <c r="N86" s="220"/>
      <c r="O86" s="429"/>
      <c r="P86" s="438"/>
      <c r="Q86" s="442"/>
      <c r="R86" s="30" t="s">
        <v>17</v>
      </c>
      <c r="S86" s="30">
        <f>S82+S83+S84+S85</f>
        <v>138.5</v>
      </c>
      <c r="T86" s="30">
        <f>T82+T83+T84+T85</f>
        <v>249.3</v>
      </c>
      <c r="U86" s="30">
        <f>U82+U84+U83+U85</f>
        <v>162</v>
      </c>
      <c r="V86" s="32"/>
      <c r="W86" s="442"/>
      <c r="X86" s="156"/>
      <c r="Y86" s="156"/>
      <c r="Z86" s="156"/>
      <c r="AA86" s="438"/>
      <c r="AB86" s="438"/>
      <c r="AC86" s="438"/>
      <c r="AD86" s="433"/>
    </row>
    <row r="87" spans="1:30">
      <c r="A87" s="224"/>
      <c r="B87" s="226"/>
      <c r="C87" s="29" t="s">
        <v>210</v>
      </c>
      <c r="D87" s="216">
        <f>AVERAGE(I82:K87)*SUM(D86+E86+F86)/1000</f>
        <v>105.14373333333332</v>
      </c>
      <c r="E87" s="217"/>
      <c r="F87" s="218"/>
      <c r="G87" s="33"/>
      <c r="H87" s="226"/>
      <c r="I87" s="221"/>
      <c r="J87" s="221"/>
      <c r="K87" s="221"/>
      <c r="L87" s="221"/>
      <c r="M87" s="221"/>
      <c r="N87" s="221"/>
      <c r="O87" s="429"/>
      <c r="P87" s="439"/>
      <c r="Q87" s="443"/>
      <c r="R87" s="30" t="s">
        <v>210</v>
      </c>
      <c r="S87" s="441">
        <f>AVERAGE(X82,Y82,Z82)*SUM(S86+T86+U86)/1000</f>
        <v>132.31853333333333</v>
      </c>
      <c r="T87" s="441"/>
      <c r="U87" s="441"/>
      <c r="V87" s="34"/>
      <c r="W87" s="443"/>
      <c r="X87" s="157"/>
      <c r="Y87" s="157"/>
      <c r="Z87" s="157"/>
      <c r="AA87" s="439"/>
      <c r="AB87" s="439"/>
      <c r="AC87" s="439"/>
      <c r="AD87" s="433"/>
    </row>
    <row r="88" spans="1:30" ht="15" customHeight="1">
      <c r="A88" s="222" t="s">
        <v>231</v>
      </c>
      <c r="B88" s="219">
        <v>630</v>
      </c>
      <c r="C88" s="238">
        <v>1</v>
      </c>
      <c r="D88" s="238">
        <v>100.5</v>
      </c>
      <c r="E88" s="238">
        <v>97.5</v>
      </c>
      <c r="F88" s="238">
        <v>62.5</v>
      </c>
      <c r="G88" s="27">
        <v>170</v>
      </c>
      <c r="H88" s="219"/>
      <c r="I88" s="219">
        <v>224</v>
      </c>
      <c r="J88" s="219">
        <v>232</v>
      </c>
      <c r="K88" s="219">
        <v>222</v>
      </c>
      <c r="L88" s="219">
        <v>394</v>
      </c>
      <c r="M88" s="219">
        <v>396</v>
      </c>
      <c r="N88" s="219">
        <v>395</v>
      </c>
      <c r="O88" s="429">
        <v>42178</v>
      </c>
      <c r="P88" s="437" t="s">
        <v>231</v>
      </c>
      <c r="Q88" s="437">
        <v>630</v>
      </c>
      <c r="R88" s="149">
        <v>1</v>
      </c>
      <c r="S88" s="149">
        <v>81</v>
      </c>
      <c r="T88" s="149">
        <v>73</v>
      </c>
      <c r="U88" s="149">
        <v>82</v>
      </c>
      <c r="V88" s="28">
        <v>221</v>
      </c>
      <c r="W88" s="437"/>
      <c r="X88" s="155">
        <v>244</v>
      </c>
      <c r="Y88" s="155">
        <v>237</v>
      </c>
      <c r="Z88" s="155">
        <v>235</v>
      </c>
      <c r="AA88" s="437">
        <v>413</v>
      </c>
      <c r="AB88" s="437">
        <v>417</v>
      </c>
      <c r="AC88" s="437">
        <v>413</v>
      </c>
      <c r="AD88" s="440">
        <v>42178</v>
      </c>
    </row>
    <row r="89" spans="1:30">
      <c r="A89" s="223"/>
      <c r="B89" s="225"/>
      <c r="C89" s="29">
        <v>2</v>
      </c>
      <c r="D89" s="29">
        <v>157.30000000000001</v>
      </c>
      <c r="E89" s="29">
        <v>152.4</v>
      </c>
      <c r="F89" s="29">
        <v>143.69999999999999</v>
      </c>
      <c r="G89" s="27">
        <v>213</v>
      </c>
      <c r="H89" s="225"/>
      <c r="I89" s="220"/>
      <c r="J89" s="220"/>
      <c r="K89" s="220"/>
      <c r="L89" s="220"/>
      <c r="M89" s="220"/>
      <c r="N89" s="220"/>
      <c r="O89" s="429"/>
      <c r="P89" s="438"/>
      <c r="Q89" s="442"/>
      <c r="R89" s="30">
        <v>2</v>
      </c>
      <c r="S89" s="30">
        <v>73</v>
      </c>
      <c r="T89" s="30">
        <v>180</v>
      </c>
      <c r="U89" s="30">
        <v>126</v>
      </c>
      <c r="V89" s="28">
        <v>241</v>
      </c>
      <c r="W89" s="442"/>
      <c r="X89" s="156"/>
      <c r="Y89" s="156"/>
      <c r="Z89" s="156"/>
      <c r="AA89" s="438"/>
      <c r="AB89" s="438"/>
      <c r="AC89" s="438"/>
      <c r="AD89" s="433"/>
    </row>
    <row r="90" spans="1:30">
      <c r="A90" s="223"/>
      <c r="B90" s="225"/>
      <c r="C90" s="29">
        <v>3</v>
      </c>
      <c r="D90" s="29">
        <v>75.599999999999994</v>
      </c>
      <c r="E90" s="29">
        <v>40.9</v>
      </c>
      <c r="F90" s="29">
        <v>51.9</v>
      </c>
      <c r="G90" s="27">
        <v>213</v>
      </c>
      <c r="H90" s="225"/>
      <c r="I90" s="220"/>
      <c r="J90" s="220"/>
      <c r="K90" s="220"/>
      <c r="L90" s="220"/>
      <c r="M90" s="220"/>
      <c r="N90" s="220"/>
      <c r="O90" s="429"/>
      <c r="P90" s="438"/>
      <c r="Q90" s="442"/>
      <c r="R90" s="30">
        <v>3</v>
      </c>
      <c r="S90" s="30">
        <v>93</v>
      </c>
      <c r="T90" s="30">
        <v>72</v>
      </c>
      <c r="U90" s="30">
        <v>96</v>
      </c>
      <c r="V90" s="28">
        <v>242</v>
      </c>
      <c r="W90" s="442"/>
      <c r="X90" s="156"/>
      <c r="Y90" s="156"/>
      <c r="Z90" s="156"/>
      <c r="AA90" s="438"/>
      <c r="AB90" s="438"/>
      <c r="AC90" s="438"/>
      <c r="AD90" s="433"/>
    </row>
    <row r="91" spans="1:30">
      <c r="A91" s="223"/>
      <c r="B91" s="225"/>
      <c r="C91" s="29">
        <v>4</v>
      </c>
      <c r="D91" s="29">
        <v>34.6</v>
      </c>
      <c r="E91" s="29">
        <v>27.2</v>
      </c>
      <c r="F91" s="29">
        <v>24.4</v>
      </c>
      <c r="G91" s="27">
        <v>228</v>
      </c>
      <c r="H91" s="225"/>
      <c r="I91" s="220"/>
      <c r="J91" s="220"/>
      <c r="K91" s="220"/>
      <c r="L91" s="220"/>
      <c r="M91" s="220"/>
      <c r="N91" s="220"/>
      <c r="O91" s="429"/>
      <c r="P91" s="438"/>
      <c r="Q91" s="442"/>
      <c r="R91" s="30">
        <v>4</v>
      </c>
      <c r="S91" s="30">
        <v>67</v>
      </c>
      <c r="T91" s="30">
        <v>83</v>
      </c>
      <c r="U91" s="30">
        <v>67</v>
      </c>
      <c r="V91" s="28">
        <v>218</v>
      </c>
      <c r="W91" s="442"/>
      <c r="X91" s="156"/>
      <c r="Y91" s="156"/>
      <c r="Z91" s="156"/>
      <c r="AA91" s="438"/>
      <c r="AB91" s="438"/>
      <c r="AC91" s="438"/>
      <c r="AD91" s="433"/>
    </row>
    <row r="92" spans="1:30">
      <c r="A92" s="223"/>
      <c r="B92" s="225"/>
      <c r="C92" s="29">
        <v>5</v>
      </c>
      <c r="D92" s="29">
        <v>29.4</v>
      </c>
      <c r="E92" s="29">
        <v>50.6</v>
      </c>
      <c r="F92" s="29">
        <v>51.8</v>
      </c>
      <c r="G92" s="27">
        <v>222</v>
      </c>
      <c r="H92" s="225"/>
      <c r="I92" s="220"/>
      <c r="J92" s="220"/>
      <c r="K92" s="220"/>
      <c r="L92" s="220"/>
      <c r="M92" s="220"/>
      <c r="N92" s="220"/>
      <c r="O92" s="429"/>
      <c r="P92" s="438"/>
      <c r="Q92" s="442"/>
      <c r="R92" s="30">
        <v>5</v>
      </c>
      <c r="S92" s="30">
        <v>49</v>
      </c>
      <c r="T92" s="30">
        <v>43</v>
      </c>
      <c r="U92" s="30">
        <v>32</v>
      </c>
      <c r="V92" s="28">
        <v>242</v>
      </c>
      <c r="W92" s="442"/>
      <c r="X92" s="156"/>
      <c r="Y92" s="156"/>
      <c r="Z92" s="156"/>
      <c r="AA92" s="438"/>
      <c r="AB92" s="438"/>
      <c r="AC92" s="438"/>
      <c r="AD92" s="433"/>
    </row>
    <row r="93" spans="1:30">
      <c r="A93" s="223"/>
      <c r="B93" s="225"/>
      <c r="C93" s="29" t="s">
        <v>17</v>
      </c>
      <c r="D93" s="29">
        <f>SUM(D88:D92)</f>
        <v>397.4</v>
      </c>
      <c r="E93" s="29">
        <f>SUM(E88:E92)</f>
        <v>368.6</v>
      </c>
      <c r="F93" s="29">
        <f>SUM(F88:F92)</f>
        <v>334.29999999999995</v>
      </c>
      <c r="G93" s="31"/>
      <c r="H93" s="225"/>
      <c r="I93" s="220"/>
      <c r="J93" s="220"/>
      <c r="K93" s="220"/>
      <c r="L93" s="220"/>
      <c r="M93" s="220"/>
      <c r="N93" s="220"/>
      <c r="O93" s="429"/>
      <c r="P93" s="438"/>
      <c r="Q93" s="442"/>
      <c r="R93" s="30" t="s">
        <v>17</v>
      </c>
      <c r="S93" s="30">
        <f>S88+S89+S90+S91+S92</f>
        <v>363</v>
      </c>
      <c r="T93" s="30">
        <f>T88+T89+T90+T91+T92</f>
        <v>451</v>
      </c>
      <c r="U93" s="30">
        <f>U88+U89+U90+U91+U92</f>
        <v>403</v>
      </c>
      <c r="V93" s="32"/>
      <c r="W93" s="442"/>
      <c r="X93" s="156"/>
      <c r="Y93" s="156"/>
      <c r="Z93" s="156"/>
      <c r="AA93" s="438"/>
      <c r="AB93" s="438"/>
      <c r="AC93" s="438"/>
      <c r="AD93" s="433"/>
    </row>
    <row r="94" spans="1:30">
      <c r="A94" s="224"/>
      <c r="B94" s="226"/>
      <c r="C94" s="29" t="s">
        <v>210</v>
      </c>
      <c r="D94" s="216">
        <f>AVERAGE(I88:K94)*SUM(D93+E93+F93)/1000</f>
        <v>248.6678</v>
      </c>
      <c r="E94" s="217"/>
      <c r="F94" s="218"/>
      <c r="G94" s="33"/>
      <c r="H94" s="226"/>
      <c r="I94" s="221"/>
      <c r="J94" s="221"/>
      <c r="K94" s="221"/>
      <c r="L94" s="221"/>
      <c r="M94" s="221"/>
      <c r="N94" s="221"/>
      <c r="O94" s="429"/>
      <c r="P94" s="439"/>
      <c r="Q94" s="443"/>
      <c r="R94" s="30" t="s">
        <v>210</v>
      </c>
      <c r="S94" s="441">
        <f>AVERAGE(X88,Y88,Z88)*SUM(S93+T93+U93)/1000</f>
        <v>290.45733333333334</v>
      </c>
      <c r="T94" s="441"/>
      <c r="U94" s="441"/>
      <c r="V94" s="34"/>
      <c r="W94" s="443"/>
      <c r="X94" s="157"/>
      <c r="Y94" s="157"/>
      <c r="Z94" s="157"/>
      <c r="AA94" s="439"/>
      <c r="AB94" s="439"/>
      <c r="AC94" s="439"/>
      <c r="AD94" s="434"/>
    </row>
    <row r="95" spans="1:30" ht="15" customHeight="1">
      <c r="A95" s="222" t="s">
        <v>232</v>
      </c>
      <c r="B95" s="219">
        <v>100</v>
      </c>
      <c r="C95" s="238">
        <v>1</v>
      </c>
      <c r="D95" s="238">
        <v>121.1</v>
      </c>
      <c r="E95" s="238">
        <v>57.5</v>
      </c>
      <c r="F95" s="238">
        <v>56.7</v>
      </c>
      <c r="G95" s="27">
        <v>215</v>
      </c>
      <c r="H95" s="219"/>
      <c r="I95" s="219">
        <v>238</v>
      </c>
      <c r="J95" s="219">
        <v>239</v>
      </c>
      <c r="K95" s="219">
        <v>247</v>
      </c>
      <c r="L95" s="219">
        <v>415</v>
      </c>
      <c r="M95" s="219">
        <v>421</v>
      </c>
      <c r="N95" s="219">
        <v>414</v>
      </c>
      <c r="O95" s="429">
        <v>42179</v>
      </c>
      <c r="P95" s="437" t="s">
        <v>232</v>
      </c>
      <c r="Q95" s="437">
        <v>100</v>
      </c>
      <c r="R95" s="149">
        <v>1</v>
      </c>
      <c r="S95" s="149">
        <v>64</v>
      </c>
      <c r="T95" s="149">
        <v>84</v>
      </c>
      <c r="U95" s="149">
        <v>87</v>
      </c>
      <c r="V95" s="28">
        <v>213</v>
      </c>
      <c r="W95" s="437"/>
      <c r="X95" s="155">
        <v>246</v>
      </c>
      <c r="Y95" s="155">
        <v>247</v>
      </c>
      <c r="Z95" s="155">
        <v>229</v>
      </c>
      <c r="AA95" s="437">
        <v>413</v>
      </c>
      <c r="AB95" s="437">
        <v>413</v>
      </c>
      <c r="AC95" s="437">
        <v>413</v>
      </c>
      <c r="AD95" s="440">
        <v>42179</v>
      </c>
    </row>
    <row r="96" spans="1:30">
      <c r="A96" s="223"/>
      <c r="B96" s="225"/>
      <c r="C96" s="29">
        <v>2</v>
      </c>
      <c r="D96" s="29">
        <v>31.4</v>
      </c>
      <c r="E96" s="29">
        <v>81.3</v>
      </c>
      <c r="F96" s="29">
        <v>67.8</v>
      </c>
      <c r="G96" s="27">
        <v>208</v>
      </c>
      <c r="H96" s="225"/>
      <c r="I96" s="220"/>
      <c r="J96" s="220"/>
      <c r="K96" s="220"/>
      <c r="L96" s="220"/>
      <c r="M96" s="220"/>
      <c r="N96" s="220"/>
      <c r="O96" s="429"/>
      <c r="P96" s="438"/>
      <c r="Q96" s="442"/>
      <c r="R96" s="30">
        <v>2</v>
      </c>
      <c r="S96" s="30">
        <v>64</v>
      </c>
      <c r="T96" s="30">
        <v>76</v>
      </c>
      <c r="U96" s="30">
        <v>69</v>
      </c>
      <c r="V96" s="28">
        <v>212</v>
      </c>
      <c r="W96" s="442"/>
      <c r="X96" s="156"/>
      <c r="Y96" s="156"/>
      <c r="Z96" s="156"/>
      <c r="AA96" s="438"/>
      <c r="AB96" s="438"/>
      <c r="AC96" s="438"/>
      <c r="AD96" s="433"/>
    </row>
    <row r="97" spans="1:30">
      <c r="A97" s="223"/>
      <c r="B97" s="225"/>
      <c r="C97" s="29" t="s">
        <v>17</v>
      </c>
      <c r="D97" s="29">
        <f>SUM(D95:D96)</f>
        <v>152.5</v>
      </c>
      <c r="E97" s="29">
        <f>SUM(E95:E96)</f>
        <v>138.80000000000001</v>
      </c>
      <c r="F97" s="29">
        <f>SUM(F95:F96)</f>
        <v>124.5</v>
      </c>
      <c r="G97" s="31"/>
      <c r="H97" s="225"/>
      <c r="I97" s="220"/>
      <c r="J97" s="220"/>
      <c r="K97" s="220"/>
      <c r="L97" s="220"/>
      <c r="M97" s="220"/>
      <c r="N97" s="220"/>
      <c r="O97" s="429"/>
      <c r="P97" s="438"/>
      <c r="Q97" s="442"/>
      <c r="R97" s="30" t="s">
        <v>17</v>
      </c>
      <c r="S97" s="30">
        <f>S95+S96</f>
        <v>128</v>
      </c>
      <c r="T97" s="30">
        <f>T95+T96</f>
        <v>160</v>
      </c>
      <c r="U97" s="30">
        <f>U95+U96</f>
        <v>156</v>
      </c>
      <c r="V97" s="32"/>
      <c r="W97" s="442"/>
      <c r="X97" s="156"/>
      <c r="Y97" s="156"/>
      <c r="Z97" s="156"/>
      <c r="AA97" s="438"/>
      <c r="AB97" s="438"/>
      <c r="AC97" s="438"/>
      <c r="AD97" s="433"/>
    </row>
    <row r="98" spans="1:30">
      <c r="A98" s="224"/>
      <c r="B98" s="226"/>
      <c r="C98" s="29" t="s">
        <v>210</v>
      </c>
      <c r="D98" s="216">
        <f>AVERAGE(I95:K98)*SUM(D97+E97+F97)/1000</f>
        <v>100.3464</v>
      </c>
      <c r="E98" s="217"/>
      <c r="F98" s="218"/>
      <c r="G98" s="33"/>
      <c r="H98" s="226"/>
      <c r="I98" s="221"/>
      <c r="J98" s="221"/>
      <c r="K98" s="221"/>
      <c r="L98" s="221"/>
      <c r="M98" s="221"/>
      <c r="N98" s="221"/>
      <c r="O98" s="429"/>
      <c r="P98" s="439"/>
      <c r="Q98" s="443"/>
      <c r="R98" s="30" t="s">
        <v>210</v>
      </c>
      <c r="S98" s="441">
        <f>AVERAGE(X95,Y95,Z95)*SUM(S97+T97+U97)/1000</f>
        <v>106.85599999999999</v>
      </c>
      <c r="T98" s="441"/>
      <c r="U98" s="441"/>
      <c r="V98" s="34"/>
      <c r="W98" s="443"/>
      <c r="X98" s="157"/>
      <c r="Y98" s="157"/>
      <c r="Z98" s="157"/>
      <c r="AA98" s="439"/>
      <c r="AB98" s="439"/>
      <c r="AC98" s="439"/>
      <c r="AD98" s="434"/>
    </row>
    <row r="99" spans="1:30" ht="15" customHeight="1">
      <c r="A99" s="222" t="s">
        <v>233</v>
      </c>
      <c r="B99" s="219" t="s">
        <v>234</v>
      </c>
      <c r="C99" s="238">
        <v>1</v>
      </c>
      <c r="D99" s="238">
        <v>28.8</v>
      </c>
      <c r="E99" s="238">
        <v>24.5</v>
      </c>
      <c r="F99" s="238">
        <v>22.4</v>
      </c>
      <c r="G99" s="27">
        <v>228</v>
      </c>
      <c r="H99" s="219"/>
      <c r="I99" s="219">
        <v>226</v>
      </c>
      <c r="J99" s="219">
        <v>217</v>
      </c>
      <c r="K99" s="219">
        <v>230</v>
      </c>
      <c r="L99" s="219">
        <v>403</v>
      </c>
      <c r="M99" s="219">
        <v>398</v>
      </c>
      <c r="N99" s="219">
        <v>399</v>
      </c>
      <c r="O99" s="429">
        <v>42179</v>
      </c>
      <c r="P99" s="437" t="s">
        <v>233</v>
      </c>
      <c r="Q99" s="437" t="s">
        <v>234</v>
      </c>
      <c r="R99" s="149">
        <v>1</v>
      </c>
      <c r="S99" s="149">
        <v>53.8</v>
      </c>
      <c r="T99" s="149">
        <v>66</v>
      </c>
      <c r="U99" s="149">
        <v>66</v>
      </c>
      <c r="V99" s="28">
        <v>226</v>
      </c>
      <c r="W99" s="437"/>
      <c r="X99" s="155">
        <v>232</v>
      </c>
      <c r="Y99" s="155">
        <v>228</v>
      </c>
      <c r="Z99" s="155">
        <v>230</v>
      </c>
      <c r="AA99" s="437">
        <v>406</v>
      </c>
      <c r="AB99" s="437">
        <v>403</v>
      </c>
      <c r="AC99" s="437">
        <v>404</v>
      </c>
      <c r="AD99" s="440">
        <v>42179</v>
      </c>
    </row>
    <row r="100" spans="1:30">
      <c r="A100" s="223"/>
      <c r="B100" s="225"/>
      <c r="C100" s="29">
        <v>2</v>
      </c>
      <c r="D100" s="29">
        <v>65</v>
      </c>
      <c r="E100" s="29">
        <v>68.900000000000006</v>
      </c>
      <c r="F100" s="29">
        <v>48.8</v>
      </c>
      <c r="G100" s="27">
        <v>229</v>
      </c>
      <c r="H100" s="225"/>
      <c r="I100" s="220"/>
      <c r="J100" s="220"/>
      <c r="K100" s="220"/>
      <c r="L100" s="220"/>
      <c r="M100" s="220"/>
      <c r="N100" s="220"/>
      <c r="O100" s="429"/>
      <c r="P100" s="438"/>
      <c r="Q100" s="442"/>
      <c r="R100" s="30">
        <v>2</v>
      </c>
      <c r="S100" s="30">
        <v>25</v>
      </c>
      <c r="T100" s="30">
        <v>27</v>
      </c>
      <c r="U100" s="30">
        <v>26</v>
      </c>
      <c r="V100" s="28">
        <v>227</v>
      </c>
      <c r="W100" s="442"/>
      <c r="X100" s="156"/>
      <c r="Y100" s="156"/>
      <c r="Z100" s="156"/>
      <c r="AA100" s="438"/>
      <c r="AB100" s="438"/>
      <c r="AC100" s="438"/>
      <c r="AD100" s="433"/>
    </row>
    <row r="101" spans="1:30">
      <c r="A101" s="223"/>
      <c r="B101" s="225"/>
      <c r="C101" s="29" t="s">
        <v>17</v>
      </c>
      <c r="D101" s="29">
        <f>SUM(D99:D100)</f>
        <v>93.8</v>
      </c>
      <c r="E101" s="29">
        <f>SUM(E99:E100)</f>
        <v>93.4</v>
      </c>
      <c r="F101" s="29">
        <f>SUM(F99:F100)</f>
        <v>71.199999999999989</v>
      </c>
      <c r="G101" s="31"/>
      <c r="H101" s="225"/>
      <c r="I101" s="220"/>
      <c r="J101" s="220"/>
      <c r="K101" s="220"/>
      <c r="L101" s="220"/>
      <c r="M101" s="220"/>
      <c r="N101" s="220"/>
      <c r="O101" s="429"/>
      <c r="P101" s="438"/>
      <c r="Q101" s="442"/>
      <c r="R101" s="30" t="s">
        <v>17</v>
      </c>
      <c r="S101" s="30">
        <f>S99+S100</f>
        <v>78.8</v>
      </c>
      <c r="T101" s="30">
        <f>T99+T100</f>
        <v>93</v>
      </c>
      <c r="U101" s="30">
        <f>U99+U100</f>
        <v>92</v>
      </c>
      <c r="V101" s="32"/>
      <c r="W101" s="442"/>
      <c r="X101" s="156"/>
      <c r="Y101" s="156"/>
      <c r="Z101" s="156"/>
      <c r="AA101" s="438"/>
      <c r="AB101" s="438"/>
      <c r="AC101" s="438"/>
      <c r="AD101" s="433"/>
    </row>
    <row r="102" spans="1:30">
      <c r="A102" s="224"/>
      <c r="B102" s="226"/>
      <c r="C102" s="29" t="s">
        <v>210</v>
      </c>
      <c r="D102" s="216">
        <f>AVERAGE(I99:K102)*SUM(D101+E101+F101)/1000</f>
        <v>57.967733333333328</v>
      </c>
      <c r="E102" s="217"/>
      <c r="F102" s="218"/>
      <c r="G102" s="33"/>
      <c r="H102" s="226"/>
      <c r="I102" s="221"/>
      <c r="J102" s="221"/>
      <c r="K102" s="221"/>
      <c r="L102" s="235"/>
      <c r="M102" s="235"/>
      <c r="N102" s="235"/>
      <c r="O102" s="429"/>
      <c r="P102" s="439"/>
      <c r="Q102" s="443"/>
      <c r="R102" s="30" t="s">
        <v>210</v>
      </c>
      <c r="S102" s="441">
        <f>AVERAGE(X99,Y99,Z99)*SUM(S101+T101+U101)/1000</f>
        <v>60.673999999999999</v>
      </c>
      <c r="T102" s="441"/>
      <c r="U102" s="441"/>
      <c r="V102" s="34"/>
      <c r="W102" s="443"/>
      <c r="X102" s="157"/>
      <c r="Y102" s="157"/>
      <c r="Z102" s="157"/>
      <c r="AA102" s="453"/>
      <c r="AB102" s="453"/>
      <c r="AC102" s="453"/>
      <c r="AD102" s="434"/>
    </row>
    <row r="103" spans="1:30" ht="15" customHeight="1">
      <c r="A103" s="222" t="s">
        <v>235</v>
      </c>
      <c r="B103" s="219">
        <v>250</v>
      </c>
      <c r="C103" s="238">
        <v>1</v>
      </c>
      <c r="D103" s="238">
        <v>42.8</v>
      </c>
      <c r="E103" s="238">
        <v>13.4</v>
      </c>
      <c r="F103" s="238">
        <v>13.8</v>
      </c>
      <c r="G103" s="27">
        <v>208</v>
      </c>
      <c r="H103" s="219"/>
      <c r="I103" s="219">
        <v>228</v>
      </c>
      <c r="J103" s="219">
        <v>233</v>
      </c>
      <c r="K103" s="219">
        <v>231</v>
      </c>
      <c r="L103" s="234">
        <v>405</v>
      </c>
      <c r="M103" s="234">
        <v>404</v>
      </c>
      <c r="N103" s="234">
        <v>402</v>
      </c>
      <c r="O103" s="429">
        <v>42179</v>
      </c>
      <c r="P103" s="437" t="s">
        <v>235</v>
      </c>
      <c r="Q103" s="437">
        <v>250</v>
      </c>
      <c r="R103" s="149">
        <v>1</v>
      </c>
      <c r="S103" s="149">
        <v>51</v>
      </c>
      <c r="T103" s="149">
        <v>35</v>
      </c>
      <c r="U103" s="149">
        <v>65</v>
      </c>
      <c r="V103" s="28">
        <v>229</v>
      </c>
      <c r="W103" s="437"/>
      <c r="X103" s="155">
        <v>239</v>
      </c>
      <c r="Y103" s="155">
        <v>237</v>
      </c>
      <c r="Z103" s="155">
        <v>234</v>
      </c>
      <c r="AA103" s="452">
        <v>414</v>
      </c>
      <c r="AB103" s="452">
        <v>414</v>
      </c>
      <c r="AC103" s="452">
        <v>410</v>
      </c>
      <c r="AD103" s="440">
        <v>42179</v>
      </c>
    </row>
    <row r="104" spans="1:30">
      <c r="A104" s="223"/>
      <c r="B104" s="225"/>
      <c r="C104" s="29">
        <v>2</v>
      </c>
      <c r="D104" s="29">
        <v>3</v>
      </c>
      <c r="E104" s="29">
        <v>19.8</v>
      </c>
      <c r="F104" s="29">
        <v>5.5</v>
      </c>
      <c r="G104" s="27">
        <v>225</v>
      </c>
      <c r="H104" s="225"/>
      <c r="I104" s="220"/>
      <c r="J104" s="220"/>
      <c r="K104" s="220"/>
      <c r="L104" s="220"/>
      <c r="M104" s="220"/>
      <c r="N104" s="220"/>
      <c r="O104" s="429"/>
      <c r="P104" s="438"/>
      <c r="Q104" s="442"/>
      <c r="R104" s="30">
        <v>2</v>
      </c>
      <c r="S104" s="30">
        <v>6</v>
      </c>
      <c r="T104" s="30">
        <v>6.6</v>
      </c>
      <c r="U104" s="30">
        <v>4</v>
      </c>
      <c r="V104" s="28"/>
      <c r="W104" s="442"/>
      <c r="X104" s="156"/>
      <c r="Y104" s="156"/>
      <c r="Z104" s="156"/>
      <c r="AA104" s="438"/>
      <c r="AB104" s="438"/>
      <c r="AC104" s="438"/>
      <c r="AD104" s="433"/>
    </row>
    <row r="105" spans="1:30">
      <c r="A105" s="223"/>
      <c r="B105" s="225"/>
      <c r="C105" s="29" t="s">
        <v>17</v>
      </c>
      <c r="D105" s="29">
        <f>SUM(D103:D104)</f>
        <v>45.8</v>
      </c>
      <c r="E105" s="29">
        <f>SUM(E103:E104)</f>
        <v>33.200000000000003</v>
      </c>
      <c r="F105" s="29">
        <f>SUM(F103:F104)</f>
        <v>19.3</v>
      </c>
      <c r="G105" s="31"/>
      <c r="H105" s="225"/>
      <c r="I105" s="220"/>
      <c r="J105" s="220"/>
      <c r="K105" s="220"/>
      <c r="L105" s="220"/>
      <c r="M105" s="220"/>
      <c r="N105" s="220"/>
      <c r="O105" s="429"/>
      <c r="P105" s="438"/>
      <c r="Q105" s="442"/>
      <c r="R105" s="30" t="s">
        <v>17</v>
      </c>
      <c r="S105" s="30">
        <f>S103+S104</f>
        <v>57</v>
      </c>
      <c r="T105" s="30">
        <f>T103+T104</f>
        <v>41.6</v>
      </c>
      <c r="U105" s="30">
        <f>U103+U104</f>
        <v>69</v>
      </c>
      <c r="V105" s="32"/>
      <c r="W105" s="442"/>
      <c r="X105" s="156"/>
      <c r="Y105" s="156"/>
      <c r="Z105" s="156"/>
      <c r="AA105" s="438"/>
      <c r="AB105" s="438"/>
      <c r="AC105" s="438"/>
      <c r="AD105" s="433"/>
    </row>
    <row r="106" spans="1:30">
      <c r="A106" s="224"/>
      <c r="B106" s="226"/>
      <c r="C106" s="29" t="s">
        <v>210</v>
      </c>
      <c r="D106" s="216">
        <f>AVERAGE(I103:K106)*SUM(D105+E105+F105)/1000</f>
        <v>22.674533333333333</v>
      </c>
      <c r="E106" s="217"/>
      <c r="F106" s="218"/>
      <c r="G106" s="33"/>
      <c r="H106" s="226"/>
      <c r="I106" s="221"/>
      <c r="J106" s="221"/>
      <c r="K106" s="221"/>
      <c r="L106" s="221"/>
      <c r="M106" s="221"/>
      <c r="N106" s="221"/>
      <c r="O106" s="429"/>
      <c r="P106" s="439"/>
      <c r="Q106" s="443"/>
      <c r="R106" s="30" t="s">
        <v>210</v>
      </c>
      <c r="S106" s="441">
        <f>AVERAGE(X103,Y103,Z103)*SUM(S105+T105+U105)/1000</f>
        <v>39.665333333333329</v>
      </c>
      <c r="T106" s="441"/>
      <c r="U106" s="441"/>
      <c r="V106" s="34"/>
      <c r="W106" s="443"/>
      <c r="X106" s="157"/>
      <c r="Y106" s="157"/>
      <c r="Z106" s="157"/>
      <c r="AA106" s="439"/>
      <c r="AB106" s="439"/>
      <c r="AC106" s="439"/>
      <c r="AD106" s="434"/>
    </row>
    <row r="107" spans="1:30" ht="15" customHeight="1">
      <c r="A107" s="222" t="s">
        <v>236</v>
      </c>
      <c r="B107" s="219">
        <v>160</v>
      </c>
      <c r="C107" s="238">
        <v>1</v>
      </c>
      <c r="D107" s="238">
        <v>27.9</v>
      </c>
      <c r="E107" s="238">
        <v>27.9</v>
      </c>
      <c r="F107" s="238">
        <v>38</v>
      </c>
      <c r="G107" s="27">
        <v>221</v>
      </c>
      <c r="H107" s="219"/>
      <c r="I107" s="219">
        <v>242</v>
      </c>
      <c r="J107" s="219">
        <v>244</v>
      </c>
      <c r="K107" s="219">
        <v>234</v>
      </c>
      <c r="L107" s="219">
        <v>425</v>
      </c>
      <c r="M107" s="219">
        <v>419</v>
      </c>
      <c r="N107" s="219">
        <v>419</v>
      </c>
      <c r="O107" s="429">
        <v>42179</v>
      </c>
      <c r="P107" s="437" t="s">
        <v>236</v>
      </c>
      <c r="Q107" s="437">
        <v>160</v>
      </c>
      <c r="R107" s="149">
        <v>1</v>
      </c>
      <c r="S107" s="149">
        <v>24.8</v>
      </c>
      <c r="T107" s="149">
        <v>27.6</v>
      </c>
      <c r="U107" s="149">
        <v>34</v>
      </c>
      <c r="V107" s="28">
        <v>239</v>
      </c>
      <c r="W107" s="437"/>
      <c r="X107" s="155">
        <v>243</v>
      </c>
      <c r="Y107" s="155">
        <v>241</v>
      </c>
      <c r="Z107" s="155">
        <v>235</v>
      </c>
      <c r="AA107" s="437">
        <v>423</v>
      </c>
      <c r="AB107" s="437">
        <v>418</v>
      </c>
      <c r="AC107" s="437">
        <v>419</v>
      </c>
      <c r="AD107" s="440">
        <v>42179</v>
      </c>
    </row>
    <row r="108" spans="1:30">
      <c r="A108" s="223"/>
      <c r="B108" s="225"/>
      <c r="C108" s="29" t="s">
        <v>17</v>
      </c>
      <c r="D108" s="29">
        <f>SUM(D107)</f>
        <v>27.9</v>
      </c>
      <c r="E108" s="29">
        <f>SUM(E107)</f>
        <v>27.9</v>
      </c>
      <c r="F108" s="29">
        <f>SUM(F107)</f>
        <v>38</v>
      </c>
      <c r="G108" s="31"/>
      <c r="H108" s="225"/>
      <c r="I108" s="220"/>
      <c r="J108" s="220"/>
      <c r="K108" s="220"/>
      <c r="L108" s="220"/>
      <c r="M108" s="220"/>
      <c r="N108" s="220"/>
      <c r="O108" s="429"/>
      <c r="P108" s="438"/>
      <c r="Q108" s="442"/>
      <c r="R108" s="30" t="s">
        <v>17</v>
      </c>
      <c r="S108" s="30">
        <v>24.8</v>
      </c>
      <c r="T108" s="30">
        <v>27.6</v>
      </c>
      <c r="U108" s="30">
        <v>34</v>
      </c>
      <c r="V108" s="32"/>
      <c r="W108" s="442"/>
      <c r="X108" s="156"/>
      <c r="Y108" s="156"/>
      <c r="Z108" s="156"/>
      <c r="AA108" s="438"/>
      <c r="AB108" s="438"/>
      <c r="AC108" s="438"/>
      <c r="AD108" s="433"/>
    </row>
    <row r="109" spans="1:30">
      <c r="A109" s="224"/>
      <c r="B109" s="226"/>
      <c r="C109" s="29" t="s">
        <v>210</v>
      </c>
      <c r="D109" s="216">
        <f>AVERAGE(I107:K109)*SUM(D108+E108+F108)/1000</f>
        <v>22.512</v>
      </c>
      <c r="E109" s="217"/>
      <c r="F109" s="218"/>
      <c r="G109" s="33"/>
      <c r="H109" s="226"/>
      <c r="I109" s="221"/>
      <c r="J109" s="221"/>
      <c r="K109" s="221"/>
      <c r="L109" s="221"/>
      <c r="M109" s="221"/>
      <c r="N109" s="221"/>
      <c r="O109" s="429"/>
      <c r="P109" s="439"/>
      <c r="Q109" s="443"/>
      <c r="R109" s="30" t="s">
        <v>210</v>
      </c>
      <c r="S109" s="441">
        <f>AVERAGE(X107,Y107,Z107)*SUM(S108+T108+U108)/1000</f>
        <v>20.7072</v>
      </c>
      <c r="T109" s="441"/>
      <c r="U109" s="441"/>
      <c r="V109" s="34"/>
      <c r="W109" s="443"/>
      <c r="X109" s="157"/>
      <c r="Y109" s="157"/>
      <c r="Z109" s="157"/>
      <c r="AA109" s="439"/>
      <c r="AB109" s="439"/>
      <c r="AC109" s="439"/>
      <c r="AD109" s="434"/>
    </row>
    <row r="110" spans="1:30" ht="15" customHeight="1">
      <c r="A110" s="222" t="s">
        <v>237</v>
      </c>
      <c r="B110" s="219">
        <v>160</v>
      </c>
      <c r="C110" s="238">
        <v>1</v>
      </c>
      <c r="D110" s="238">
        <v>34.700000000000003</v>
      </c>
      <c r="E110" s="238">
        <v>52.5</v>
      </c>
      <c r="F110" s="238">
        <v>60.1</v>
      </c>
      <c r="G110" s="27">
        <v>210</v>
      </c>
      <c r="H110" s="219"/>
      <c r="I110" s="219">
        <v>237</v>
      </c>
      <c r="J110" s="219">
        <v>234</v>
      </c>
      <c r="K110" s="219">
        <v>240</v>
      </c>
      <c r="L110" s="219">
        <v>411</v>
      </c>
      <c r="M110" s="219">
        <v>417</v>
      </c>
      <c r="N110" s="219">
        <v>412</v>
      </c>
      <c r="O110" s="429">
        <v>42179</v>
      </c>
      <c r="P110" s="437" t="s">
        <v>237</v>
      </c>
      <c r="Q110" s="437">
        <v>160</v>
      </c>
      <c r="R110" s="149">
        <v>1</v>
      </c>
      <c r="S110" s="149">
        <v>42</v>
      </c>
      <c r="T110" s="149">
        <v>44</v>
      </c>
      <c r="U110" s="149">
        <v>43</v>
      </c>
      <c r="V110" s="28">
        <v>223</v>
      </c>
      <c r="W110" s="437"/>
      <c r="X110" s="155">
        <v>238</v>
      </c>
      <c r="Y110" s="155">
        <v>235</v>
      </c>
      <c r="Z110" s="155">
        <v>234</v>
      </c>
      <c r="AA110" s="437">
        <v>408</v>
      </c>
      <c r="AB110" s="437">
        <v>412</v>
      </c>
      <c r="AC110" s="437">
        <v>410</v>
      </c>
      <c r="AD110" s="440">
        <v>42179</v>
      </c>
    </row>
    <row r="111" spans="1:30">
      <c r="A111" s="223"/>
      <c r="B111" s="225"/>
      <c r="C111" s="29" t="s">
        <v>17</v>
      </c>
      <c r="D111" s="29">
        <f>SUM(D110)</f>
        <v>34.700000000000003</v>
      </c>
      <c r="E111" s="29">
        <f>SUM(E110)</f>
        <v>52.5</v>
      </c>
      <c r="F111" s="29">
        <f>SUM(F110)</f>
        <v>60.1</v>
      </c>
      <c r="G111" s="31"/>
      <c r="H111" s="225"/>
      <c r="I111" s="220"/>
      <c r="J111" s="220"/>
      <c r="K111" s="220"/>
      <c r="L111" s="220"/>
      <c r="M111" s="220"/>
      <c r="N111" s="220"/>
      <c r="O111" s="429"/>
      <c r="P111" s="438"/>
      <c r="Q111" s="442"/>
      <c r="R111" s="30" t="s">
        <v>17</v>
      </c>
      <c r="S111" s="30">
        <v>42</v>
      </c>
      <c r="T111" s="30">
        <v>44</v>
      </c>
      <c r="U111" s="30">
        <v>43</v>
      </c>
      <c r="V111" s="32"/>
      <c r="W111" s="442"/>
      <c r="X111" s="156"/>
      <c r="Y111" s="156"/>
      <c r="Z111" s="156"/>
      <c r="AA111" s="438"/>
      <c r="AB111" s="438"/>
      <c r="AC111" s="438"/>
      <c r="AD111" s="433"/>
    </row>
    <row r="112" spans="1:30">
      <c r="A112" s="224"/>
      <c r="B112" s="226"/>
      <c r="C112" s="29" t="s">
        <v>210</v>
      </c>
      <c r="D112" s="216">
        <f>AVERAGE(I110:K112)*SUM(D111+E111+F111)/1000</f>
        <v>34.910100000000007</v>
      </c>
      <c r="E112" s="217"/>
      <c r="F112" s="218"/>
      <c r="G112" s="33"/>
      <c r="H112" s="226"/>
      <c r="I112" s="221"/>
      <c r="J112" s="221"/>
      <c r="K112" s="221"/>
      <c r="L112" s="221"/>
      <c r="M112" s="221"/>
      <c r="N112" s="221"/>
      <c r="O112" s="429"/>
      <c r="P112" s="439"/>
      <c r="Q112" s="443"/>
      <c r="R112" s="30" t="s">
        <v>210</v>
      </c>
      <c r="S112" s="441">
        <f>AVERAGE(X110,Y110,Z110)*SUM(S111+T111+U111)/1000</f>
        <v>30.401</v>
      </c>
      <c r="T112" s="441"/>
      <c r="U112" s="441"/>
      <c r="V112" s="34"/>
      <c r="W112" s="443"/>
      <c r="X112" s="157"/>
      <c r="Y112" s="157"/>
      <c r="Z112" s="157"/>
      <c r="AA112" s="439"/>
      <c r="AB112" s="439"/>
      <c r="AC112" s="439"/>
      <c r="AD112" s="434"/>
    </row>
    <row r="113" spans="1:30" ht="15" customHeight="1">
      <c r="A113" s="222" t="s">
        <v>238</v>
      </c>
      <c r="B113" s="219">
        <v>250</v>
      </c>
      <c r="C113" s="238">
        <v>1</v>
      </c>
      <c r="D113" s="29">
        <v>21.7</v>
      </c>
      <c r="E113" s="29">
        <v>48.8</v>
      </c>
      <c r="F113" s="29">
        <v>32</v>
      </c>
      <c r="G113" s="27">
        <v>218</v>
      </c>
      <c r="H113" s="219"/>
      <c r="I113" s="219">
        <v>220</v>
      </c>
      <c r="J113" s="219">
        <v>222</v>
      </c>
      <c r="K113" s="219">
        <v>220</v>
      </c>
      <c r="L113" s="219">
        <v>390</v>
      </c>
      <c r="M113" s="219">
        <v>387</v>
      </c>
      <c r="N113" s="219">
        <v>386</v>
      </c>
      <c r="O113" s="429">
        <v>42179</v>
      </c>
      <c r="P113" s="437" t="s">
        <v>238</v>
      </c>
      <c r="Q113" s="437">
        <v>250</v>
      </c>
      <c r="R113" s="149">
        <v>1</v>
      </c>
      <c r="S113" s="30">
        <v>29</v>
      </c>
      <c r="T113" s="30">
        <v>22</v>
      </c>
      <c r="U113" s="30">
        <v>33</v>
      </c>
      <c r="V113" s="28"/>
      <c r="W113" s="437"/>
      <c r="X113" s="155">
        <v>220</v>
      </c>
      <c r="Y113" s="155">
        <v>227</v>
      </c>
      <c r="Z113" s="155">
        <v>227</v>
      </c>
      <c r="AA113" s="437">
        <v>396</v>
      </c>
      <c r="AB113" s="437">
        <v>392</v>
      </c>
      <c r="AC113" s="437">
        <v>393</v>
      </c>
      <c r="AD113" s="440">
        <v>42179</v>
      </c>
    </row>
    <row r="114" spans="1:30">
      <c r="A114" s="223"/>
      <c r="B114" s="225"/>
      <c r="C114" s="29">
        <v>2</v>
      </c>
      <c r="D114" s="29">
        <v>29.5</v>
      </c>
      <c r="E114" s="29">
        <v>39.5</v>
      </c>
      <c r="F114" s="29">
        <v>37</v>
      </c>
      <c r="G114" s="27">
        <v>212</v>
      </c>
      <c r="H114" s="225"/>
      <c r="I114" s="220"/>
      <c r="J114" s="220"/>
      <c r="K114" s="220"/>
      <c r="L114" s="220"/>
      <c r="M114" s="220"/>
      <c r="N114" s="220"/>
      <c r="O114" s="429"/>
      <c r="P114" s="438"/>
      <c r="Q114" s="442"/>
      <c r="R114" s="30">
        <v>2</v>
      </c>
      <c r="S114" s="30">
        <v>96</v>
      </c>
      <c r="T114" s="30">
        <v>50</v>
      </c>
      <c r="U114" s="30">
        <v>22</v>
      </c>
      <c r="V114" s="28">
        <v>216</v>
      </c>
      <c r="W114" s="442"/>
      <c r="X114" s="156"/>
      <c r="Y114" s="156"/>
      <c r="Z114" s="156"/>
      <c r="AA114" s="438"/>
      <c r="AB114" s="438"/>
      <c r="AC114" s="438"/>
      <c r="AD114" s="433"/>
    </row>
    <row r="115" spans="1:30">
      <c r="A115" s="223"/>
      <c r="B115" s="225"/>
      <c r="C115" s="29">
        <v>3</v>
      </c>
      <c r="D115" s="29">
        <v>4.0999999999999996</v>
      </c>
      <c r="E115" s="29">
        <v>10.9</v>
      </c>
      <c r="F115" s="29">
        <v>4</v>
      </c>
      <c r="G115" s="27">
        <v>217</v>
      </c>
      <c r="H115" s="225"/>
      <c r="I115" s="220"/>
      <c r="J115" s="220"/>
      <c r="K115" s="220"/>
      <c r="L115" s="220"/>
      <c r="M115" s="220"/>
      <c r="N115" s="220"/>
      <c r="O115" s="429"/>
      <c r="P115" s="438"/>
      <c r="Q115" s="442"/>
      <c r="R115" s="30">
        <v>3</v>
      </c>
      <c r="S115" s="30">
        <v>33</v>
      </c>
      <c r="T115" s="30">
        <v>64</v>
      </c>
      <c r="U115" s="30">
        <v>20</v>
      </c>
      <c r="V115" s="28">
        <v>217</v>
      </c>
      <c r="W115" s="442"/>
      <c r="X115" s="156"/>
      <c r="Y115" s="156"/>
      <c r="Z115" s="156"/>
      <c r="AA115" s="438"/>
      <c r="AB115" s="438"/>
      <c r="AC115" s="438"/>
      <c r="AD115" s="433"/>
    </row>
    <row r="116" spans="1:30">
      <c r="A116" s="223"/>
      <c r="B116" s="225"/>
      <c r="C116" s="29">
        <v>4</v>
      </c>
      <c r="D116" s="29">
        <v>75</v>
      </c>
      <c r="E116" s="29">
        <v>29.1</v>
      </c>
      <c r="F116" s="29">
        <v>37.5</v>
      </c>
      <c r="G116" s="27">
        <v>206</v>
      </c>
      <c r="H116" s="225"/>
      <c r="I116" s="220"/>
      <c r="J116" s="220"/>
      <c r="K116" s="220"/>
      <c r="L116" s="220"/>
      <c r="M116" s="220"/>
      <c r="N116" s="220"/>
      <c r="O116" s="429"/>
      <c r="P116" s="438"/>
      <c r="Q116" s="442"/>
      <c r="R116" s="30">
        <v>4</v>
      </c>
      <c r="S116" s="30">
        <v>4</v>
      </c>
      <c r="T116" s="30">
        <v>19</v>
      </c>
      <c r="U116" s="30">
        <v>4</v>
      </c>
      <c r="V116" s="28"/>
      <c r="W116" s="442"/>
      <c r="X116" s="156"/>
      <c r="Y116" s="156"/>
      <c r="Z116" s="156"/>
      <c r="AA116" s="438"/>
      <c r="AB116" s="438"/>
      <c r="AC116" s="438"/>
      <c r="AD116" s="433"/>
    </row>
    <row r="117" spans="1:30">
      <c r="A117" s="223"/>
      <c r="B117" s="225"/>
      <c r="C117" s="29"/>
      <c r="D117" s="29"/>
      <c r="E117" s="29"/>
      <c r="F117" s="29"/>
      <c r="G117" s="31"/>
      <c r="H117" s="225"/>
      <c r="I117" s="220"/>
      <c r="J117" s="220"/>
      <c r="K117" s="220"/>
      <c r="L117" s="220"/>
      <c r="M117" s="220"/>
      <c r="N117" s="220"/>
      <c r="O117" s="429"/>
      <c r="P117" s="438"/>
      <c r="Q117" s="442"/>
      <c r="R117" s="30">
        <v>5</v>
      </c>
      <c r="S117" s="30">
        <v>43</v>
      </c>
      <c r="T117" s="30">
        <v>45</v>
      </c>
      <c r="U117" s="30">
        <v>41</v>
      </c>
      <c r="V117" s="32"/>
      <c r="W117" s="442"/>
      <c r="X117" s="156"/>
      <c r="Y117" s="156"/>
      <c r="Z117" s="156"/>
      <c r="AA117" s="438"/>
      <c r="AB117" s="438"/>
      <c r="AC117" s="438"/>
      <c r="AD117" s="433"/>
    </row>
    <row r="118" spans="1:30">
      <c r="A118" s="223"/>
      <c r="B118" s="225"/>
      <c r="C118" s="29" t="s">
        <v>17</v>
      </c>
      <c r="D118" s="29">
        <f>SUM(D113:D116)</f>
        <v>130.30000000000001</v>
      </c>
      <c r="E118" s="29">
        <f>SUM(E113:E116)</f>
        <v>128.30000000000001</v>
      </c>
      <c r="F118" s="29">
        <f>SUM(F113:F116)</f>
        <v>110.5</v>
      </c>
      <c r="G118" s="31"/>
      <c r="H118" s="225"/>
      <c r="I118" s="220"/>
      <c r="J118" s="220"/>
      <c r="K118" s="220"/>
      <c r="L118" s="220"/>
      <c r="M118" s="220"/>
      <c r="N118" s="220"/>
      <c r="O118" s="429"/>
      <c r="P118" s="438"/>
      <c r="Q118" s="442"/>
      <c r="R118" s="30" t="s">
        <v>17</v>
      </c>
      <c r="S118" s="30">
        <f>S113+S114+S115+S116+S117</f>
        <v>205</v>
      </c>
      <c r="T118" s="30">
        <f>T113+T114+T115+T116+T117</f>
        <v>200</v>
      </c>
      <c r="U118" s="30">
        <f>U113+U114+U115+U116+U117</f>
        <v>120</v>
      </c>
      <c r="V118" s="32"/>
      <c r="W118" s="442"/>
      <c r="X118" s="156"/>
      <c r="Y118" s="156"/>
      <c r="Z118" s="156"/>
      <c r="AA118" s="438"/>
      <c r="AB118" s="438"/>
      <c r="AC118" s="438"/>
      <c r="AD118" s="433"/>
    </row>
    <row r="119" spans="1:30">
      <c r="A119" s="224"/>
      <c r="B119" s="226"/>
      <c r="C119" s="29" t="s">
        <v>210</v>
      </c>
      <c r="D119" s="216">
        <f>AVERAGE(I113:K119)*SUM(D118+E118+F118)/1000</f>
        <v>81.448066666666662</v>
      </c>
      <c r="E119" s="217"/>
      <c r="F119" s="218"/>
      <c r="G119" s="33"/>
      <c r="H119" s="226"/>
      <c r="I119" s="221"/>
      <c r="J119" s="221"/>
      <c r="K119" s="221"/>
      <c r="L119" s="221"/>
      <c r="M119" s="221"/>
      <c r="N119" s="221"/>
      <c r="O119" s="429"/>
      <c r="P119" s="439"/>
      <c r="Q119" s="443"/>
      <c r="R119" s="30" t="s">
        <v>210</v>
      </c>
      <c r="S119" s="441">
        <f>AVERAGE(X113,Y113,Z113)*SUM(S118+T118+U118)/1000</f>
        <v>117.95</v>
      </c>
      <c r="T119" s="441"/>
      <c r="U119" s="441"/>
      <c r="V119" s="34"/>
      <c r="W119" s="443"/>
      <c r="X119" s="157"/>
      <c r="Y119" s="157"/>
      <c r="Z119" s="157"/>
      <c r="AA119" s="439"/>
      <c r="AB119" s="439"/>
      <c r="AC119" s="439"/>
      <c r="AD119" s="434"/>
    </row>
    <row r="120" spans="1:30" ht="15" customHeight="1">
      <c r="A120" s="222" t="s">
        <v>239</v>
      </c>
      <c r="B120" s="219">
        <v>250</v>
      </c>
      <c r="C120" s="238">
        <v>1</v>
      </c>
      <c r="D120" s="29">
        <v>20.5</v>
      </c>
      <c r="E120" s="29">
        <v>13.3</v>
      </c>
      <c r="F120" s="29">
        <v>28.8</v>
      </c>
      <c r="G120" s="27">
        <v>232</v>
      </c>
      <c r="H120" s="219"/>
      <c r="I120" s="219">
        <v>240</v>
      </c>
      <c r="J120" s="219">
        <v>239</v>
      </c>
      <c r="K120" s="219">
        <v>241</v>
      </c>
      <c r="L120" s="219">
        <v>419</v>
      </c>
      <c r="M120" s="219">
        <v>423</v>
      </c>
      <c r="N120" s="219">
        <v>419</v>
      </c>
      <c r="O120" s="429">
        <v>42179</v>
      </c>
      <c r="P120" s="437" t="s">
        <v>239</v>
      </c>
      <c r="Q120" s="437">
        <v>250</v>
      </c>
      <c r="R120" s="149">
        <v>1</v>
      </c>
      <c r="S120" s="30">
        <v>13</v>
      </c>
      <c r="T120" s="30">
        <v>15</v>
      </c>
      <c r="U120" s="30">
        <v>19</v>
      </c>
      <c r="V120" s="28">
        <v>227</v>
      </c>
      <c r="W120" s="437"/>
      <c r="X120" s="155">
        <v>241</v>
      </c>
      <c r="Y120" s="155">
        <v>239</v>
      </c>
      <c r="Z120" s="155">
        <v>240</v>
      </c>
      <c r="AA120" s="437">
        <v>413</v>
      </c>
      <c r="AB120" s="437">
        <v>421</v>
      </c>
      <c r="AC120" s="437">
        <v>415</v>
      </c>
      <c r="AD120" s="440">
        <v>42179</v>
      </c>
    </row>
    <row r="121" spans="1:30">
      <c r="A121" s="223"/>
      <c r="B121" s="225"/>
      <c r="C121" s="29">
        <v>2</v>
      </c>
      <c r="D121" s="29">
        <v>22</v>
      </c>
      <c r="E121" s="29">
        <v>0.2</v>
      </c>
      <c r="F121" s="29">
        <v>1.4</v>
      </c>
      <c r="G121" s="27">
        <v>232</v>
      </c>
      <c r="H121" s="225"/>
      <c r="I121" s="220"/>
      <c r="J121" s="220"/>
      <c r="K121" s="220"/>
      <c r="L121" s="220"/>
      <c r="M121" s="220"/>
      <c r="N121" s="220"/>
      <c r="O121" s="429"/>
      <c r="P121" s="438"/>
      <c r="Q121" s="442"/>
      <c r="R121" s="30">
        <v>2</v>
      </c>
      <c r="S121" s="30">
        <v>16</v>
      </c>
      <c r="T121" s="30">
        <v>63</v>
      </c>
      <c r="U121" s="30">
        <v>14</v>
      </c>
      <c r="V121" s="28">
        <v>247</v>
      </c>
      <c r="W121" s="442"/>
      <c r="X121" s="156"/>
      <c r="Y121" s="156"/>
      <c r="Z121" s="156"/>
      <c r="AA121" s="438"/>
      <c r="AB121" s="438"/>
      <c r="AC121" s="438"/>
      <c r="AD121" s="433"/>
    </row>
    <row r="122" spans="1:30">
      <c r="A122" s="223"/>
      <c r="B122" s="225"/>
      <c r="C122" s="29">
        <v>3</v>
      </c>
      <c r="D122" s="29">
        <v>16.100000000000001</v>
      </c>
      <c r="E122" s="29">
        <v>42.1</v>
      </c>
      <c r="F122" s="29">
        <v>8.5</v>
      </c>
      <c r="G122" s="27">
        <v>216</v>
      </c>
      <c r="H122" s="225"/>
      <c r="I122" s="220"/>
      <c r="J122" s="220"/>
      <c r="K122" s="220"/>
      <c r="L122" s="220"/>
      <c r="M122" s="220"/>
      <c r="N122" s="220"/>
      <c r="O122" s="429"/>
      <c r="P122" s="438"/>
      <c r="Q122" s="442"/>
      <c r="R122" s="30">
        <v>3</v>
      </c>
      <c r="S122" s="30">
        <v>23</v>
      </c>
      <c r="T122" s="30">
        <v>0</v>
      </c>
      <c r="U122" s="30">
        <v>4.5999999999999996</v>
      </c>
      <c r="V122" s="28">
        <v>233</v>
      </c>
      <c r="W122" s="442"/>
      <c r="X122" s="156"/>
      <c r="Y122" s="156"/>
      <c r="Z122" s="156"/>
      <c r="AA122" s="438"/>
      <c r="AB122" s="438"/>
      <c r="AC122" s="438"/>
      <c r="AD122" s="433"/>
    </row>
    <row r="123" spans="1:30">
      <c r="A123" s="223"/>
      <c r="B123" s="225"/>
      <c r="C123" s="29">
        <v>4</v>
      </c>
      <c r="D123" s="29">
        <v>4.5999999999999996</v>
      </c>
      <c r="E123" s="29">
        <v>4.5</v>
      </c>
      <c r="F123" s="29">
        <v>2.1</v>
      </c>
      <c r="G123" s="27">
        <v>232</v>
      </c>
      <c r="H123" s="225"/>
      <c r="I123" s="220"/>
      <c r="J123" s="220"/>
      <c r="K123" s="220"/>
      <c r="L123" s="220"/>
      <c r="M123" s="220"/>
      <c r="N123" s="220"/>
      <c r="O123" s="429"/>
      <c r="P123" s="438"/>
      <c r="Q123" s="442"/>
      <c r="R123" s="30">
        <v>4</v>
      </c>
      <c r="S123" s="30">
        <v>2.2000000000000002</v>
      </c>
      <c r="T123" s="30">
        <v>3.4</v>
      </c>
      <c r="U123" s="30">
        <v>6.8</v>
      </c>
      <c r="V123" s="28">
        <v>238</v>
      </c>
      <c r="W123" s="442"/>
      <c r="X123" s="156"/>
      <c r="Y123" s="156"/>
      <c r="Z123" s="156"/>
      <c r="AA123" s="438"/>
      <c r="AB123" s="438"/>
      <c r="AC123" s="438"/>
      <c r="AD123" s="433"/>
    </row>
    <row r="124" spans="1:30">
      <c r="A124" s="223"/>
      <c r="B124" s="225"/>
      <c r="C124" s="29" t="s">
        <v>17</v>
      </c>
      <c r="D124" s="29">
        <f>SUM(D120:D123)</f>
        <v>63.2</v>
      </c>
      <c r="E124" s="29">
        <f>SUM(E120:E123)</f>
        <v>60.1</v>
      </c>
      <c r="F124" s="29">
        <f>SUM(F120:F123)</f>
        <v>40.800000000000004</v>
      </c>
      <c r="G124" s="31"/>
      <c r="H124" s="225"/>
      <c r="I124" s="220"/>
      <c r="J124" s="220"/>
      <c r="K124" s="220"/>
      <c r="L124" s="220"/>
      <c r="M124" s="220"/>
      <c r="N124" s="220"/>
      <c r="O124" s="429"/>
      <c r="P124" s="438"/>
      <c r="Q124" s="442"/>
      <c r="R124" s="30" t="s">
        <v>17</v>
      </c>
      <c r="S124" s="30">
        <f>S120+S121+S122+S123</f>
        <v>54.2</v>
      </c>
      <c r="T124" s="30">
        <f>T120+T121+T122+T123</f>
        <v>81.400000000000006</v>
      </c>
      <c r="U124" s="30">
        <f>U120+U121+U122+U123</f>
        <v>44.4</v>
      </c>
      <c r="V124" s="32"/>
      <c r="W124" s="442"/>
      <c r="X124" s="156"/>
      <c r="Y124" s="156"/>
      <c r="Z124" s="156"/>
      <c r="AA124" s="438"/>
      <c r="AB124" s="438"/>
      <c r="AC124" s="438"/>
      <c r="AD124" s="433"/>
    </row>
    <row r="125" spans="1:30">
      <c r="A125" s="224"/>
      <c r="B125" s="226"/>
      <c r="C125" s="29" t="s">
        <v>210</v>
      </c>
      <c r="D125" s="216">
        <f>AVERAGE(I120:K125)*SUM(D124+E124+F124)/1000</f>
        <v>39.384000000000007</v>
      </c>
      <c r="E125" s="217"/>
      <c r="F125" s="218"/>
      <c r="G125" s="33"/>
      <c r="H125" s="226"/>
      <c r="I125" s="221"/>
      <c r="J125" s="221"/>
      <c r="K125" s="221"/>
      <c r="L125" s="221"/>
      <c r="M125" s="221"/>
      <c r="N125" s="221"/>
      <c r="O125" s="429"/>
      <c r="P125" s="439"/>
      <c r="Q125" s="443"/>
      <c r="R125" s="30" t="s">
        <v>210</v>
      </c>
      <c r="S125" s="441">
        <f>AVERAGE(X120,Y120,Z120)*SUM(S124+T124+U124)/1000</f>
        <v>43.20000000000001</v>
      </c>
      <c r="T125" s="441"/>
      <c r="U125" s="441"/>
      <c r="V125" s="34"/>
      <c r="W125" s="443"/>
      <c r="X125" s="157"/>
      <c r="Y125" s="157"/>
      <c r="Z125" s="157"/>
      <c r="AA125" s="439"/>
      <c r="AB125" s="439"/>
      <c r="AC125" s="439"/>
      <c r="AD125" s="434"/>
    </row>
    <row r="126" spans="1:30" ht="15" customHeight="1">
      <c r="A126" s="222" t="s">
        <v>240</v>
      </c>
      <c r="B126" s="219">
        <v>160</v>
      </c>
      <c r="C126" s="238">
        <v>1</v>
      </c>
      <c r="D126" s="238">
        <v>15</v>
      </c>
      <c r="E126" s="238">
        <v>23.6</v>
      </c>
      <c r="F126" s="238">
        <v>78.8</v>
      </c>
      <c r="G126" s="27">
        <v>170</v>
      </c>
      <c r="H126" s="219"/>
      <c r="I126" s="219">
        <v>242</v>
      </c>
      <c r="J126" s="219">
        <v>214</v>
      </c>
      <c r="K126" s="219">
        <v>230</v>
      </c>
      <c r="L126" s="219">
        <v>397</v>
      </c>
      <c r="M126" s="219">
        <v>398</v>
      </c>
      <c r="N126" s="219">
        <v>394</v>
      </c>
      <c r="O126" s="429">
        <v>42179</v>
      </c>
      <c r="P126" s="437" t="s">
        <v>240</v>
      </c>
      <c r="Q126" s="437">
        <v>160</v>
      </c>
      <c r="R126" s="149">
        <v>1</v>
      </c>
      <c r="S126" s="149">
        <v>38</v>
      </c>
      <c r="T126" s="149">
        <v>24</v>
      </c>
      <c r="U126" s="149">
        <v>19</v>
      </c>
      <c r="V126" s="28">
        <v>222</v>
      </c>
      <c r="W126" s="437"/>
      <c r="X126" s="155">
        <v>233</v>
      </c>
      <c r="Y126" s="155">
        <v>225</v>
      </c>
      <c r="Z126" s="155">
        <v>235</v>
      </c>
      <c r="AA126" s="437">
        <v>399</v>
      </c>
      <c r="AB126" s="437">
        <v>399</v>
      </c>
      <c r="AC126" s="437">
        <v>398</v>
      </c>
      <c r="AD126" s="440">
        <v>42179</v>
      </c>
    </row>
    <row r="127" spans="1:30">
      <c r="A127" s="223"/>
      <c r="B127" s="225"/>
      <c r="C127" s="29">
        <v>2</v>
      </c>
      <c r="D127" s="29">
        <v>35</v>
      </c>
      <c r="E127" s="29">
        <v>80</v>
      </c>
      <c r="F127" s="29">
        <v>62.8</v>
      </c>
      <c r="G127" s="27">
        <v>206</v>
      </c>
      <c r="H127" s="225"/>
      <c r="I127" s="220"/>
      <c r="J127" s="220"/>
      <c r="K127" s="220"/>
      <c r="L127" s="220"/>
      <c r="M127" s="220"/>
      <c r="N127" s="220"/>
      <c r="O127" s="429"/>
      <c r="P127" s="438"/>
      <c r="Q127" s="442"/>
      <c r="R127" s="30">
        <v>2</v>
      </c>
      <c r="S127" s="30">
        <v>38</v>
      </c>
      <c r="T127" s="30">
        <v>92.8</v>
      </c>
      <c r="U127" s="30">
        <v>70</v>
      </c>
      <c r="V127" s="28">
        <v>227</v>
      </c>
      <c r="W127" s="442"/>
      <c r="X127" s="156"/>
      <c r="Y127" s="156"/>
      <c r="Z127" s="156"/>
      <c r="AA127" s="438"/>
      <c r="AB127" s="438"/>
      <c r="AC127" s="438"/>
      <c r="AD127" s="433"/>
    </row>
    <row r="128" spans="1:30">
      <c r="A128" s="223"/>
      <c r="B128" s="225"/>
      <c r="C128" s="29" t="s">
        <v>17</v>
      </c>
      <c r="D128" s="29">
        <f>SUM(D126:D127)</f>
        <v>50</v>
      </c>
      <c r="E128" s="29">
        <f>SUM(E126:E127)</f>
        <v>103.6</v>
      </c>
      <c r="F128" s="29">
        <f>SUM(F126:F127)</f>
        <v>141.6</v>
      </c>
      <c r="G128" s="31"/>
      <c r="H128" s="225"/>
      <c r="I128" s="220"/>
      <c r="J128" s="220"/>
      <c r="K128" s="220"/>
      <c r="L128" s="220"/>
      <c r="M128" s="220"/>
      <c r="N128" s="220"/>
      <c r="O128" s="429"/>
      <c r="P128" s="438"/>
      <c r="Q128" s="442"/>
      <c r="R128" s="30" t="s">
        <v>17</v>
      </c>
      <c r="S128" s="30">
        <f>S126+S127</f>
        <v>76</v>
      </c>
      <c r="T128" s="30">
        <f>T126+T127</f>
        <v>116.8</v>
      </c>
      <c r="U128" s="30">
        <f>U126+U127</f>
        <v>89</v>
      </c>
      <c r="V128" s="32"/>
      <c r="W128" s="442"/>
      <c r="X128" s="156"/>
      <c r="Y128" s="156"/>
      <c r="Z128" s="156"/>
      <c r="AA128" s="438"/>
      <c r="AB128" s="438"/>
      <c r="AC128" s="438"/>
      <c r="AD128" s="433"/>
    </row>
    <row r="129" spans="1:30">
      <c r="A129" s="224"/>
      <c r="B129" s="226"/>
      <c r="C129" s="29" t="s">
        <v>210</v>
      </c>
      <c r="D129" s="216">
        <f>AVERAGE(I126:K129)*SUM(D128+E128+F128)/1000</f>
        <v>67.502399999999994</v>
      </c>
      <c r="E129" s="217"/>
      <c r="F129" s="218"/>
      <c r="G129" s="33"/>
      <c r="H129" s="226"/>
      <c r="I129" s="221"/>
      <c r="J129" s="221"/>
      <c r="K129" s="221"/>
      <c r="L129" s="221"/>
      <c r="M129" s="221"/>
      <c r="N129" s="221"/>
      <c r="O129" s="429"/>
      <c r="P129" s="439"/>
      <c r="Q129" s="443"/>
      <c r="R129" s="30" t="s">
        <v>210</v>
      </c>
      <c r="S129" s="441">
        <f>AVERAGE(X126,Y126,Z126)*SUM(S128+T128+U128)/1000</f>
        <v>65.095799999999997</v>
      </c>
      <c r="T129" s="441"/>
      <c r="U129" s="441"/>
      <c r="V129" s="34"/>
      <c r="W129" s="443"/>
      <c r="X129" s="157"/>
      <c r="Y129" s="157"/>
      <c r="Z129" s="157"/>
      <c r="AA129" s="439"/>
      <c r="AB129" s="439"/>
      <c r="AC129" s="439"/>
      <c r="AD129" s="434"/>
    </row>
    <row r="130" spans="1:30" ht="15" customHeight="1">
      <c r="A130" s="222" t="s">
        <v>241</v>
      </c>
      <c r="B130" s="219">
        <v>100</v>
      </c>
      <c r="C130" s="238">
        <v>1</v>
      </c>
      <c r="D130" s="238">
        <v>12</v>
      </c>
      <c r="E130" s="238">
        <v>28.5</v>
      </c>
      <c r="F130" s="238">
        <v>25.5</v>
      </c>
      <c r="G130" s="27">
        <v>220</v>
      </c>
      <c r="H130" s="219"/>
      <c r="I130" s="219">
        <v>224</v>
      </c>
      <c r="J130" s="219">
        <v>217</v>
      </c>
      <c r="K130" s="219">
        <v>221</v>
      </c>
      <c r="L130" s="219">
        <v>390</v>
      </c>
      <c r="M130" s="219">
        <v>385</v>
      </c>
      <c r="N130" s="219">
        <v>385</v>
      </c>
      <c r="O130" s="429">
        <v>42179</v>
      </c>
      <c r="P130" s="437" t="s">
        <v>241</v>
      </c>
      <c r="Q130" s="437">
        <v>100</v>
      </c>
      <c r="R130" s="149">
        <v>1</v>
      </c>
      <c r="S130" s="149">
        <v>22</v>
      </c>
      <c r="T130" s="149">
        <v>30</v>
      </c>
      <c r="U130" s="149">
        <v>40</v>
      </c>
      <c r="V130" s="28">
        <v>232</v>
      </c>
      <c r="W130" s="437"/>
      <c r="X130" s="155">
        <v>237</v>
      </c>
      <c r="Y130" s="155">
        <v>230</v>
      </c>
      <c r="Z130" s="155">
        <v>234</v>
      </c>
      <c r="AA130" s="437">
        <v>406</v>
      </c>
      <c r="AB130" s="437">
        <v>402</v>
      </c>
      <c r="AC130" s="437">
        <v>405</v>
      </c>
      <c r="AD130" s="440">
        <v>42179</v>
      </c>
    </row>
    <row r="131" spans="1:30">
      <c r="A131" s="223"/>
      <c r="B131" s="225"/>
      <c r="C131" s="29">
        <v>2</v>
      </c>
      <c r="D131" s="29">
        <v>2.8</v>
      </c>
      <c r="E131" s="29">
        <v>0</v>
      </c>
      <c r="F131" s="29">
        <v>0</v>
      </c>
      <c r="G131" s="27">
        <v>222</v>
      </c>
      <c r="H131" s="225"/>
      <c r="I131" s="220"/>
      <c r="J131" s="220"/>
      <c r="K131" s="220"/>
      <c r="L131" s="220"/>
      <c r="M131" s="220"/>
      <c r="N131" s="220"/>
      <c r="O131" s="429"/>
      <c r="P131" s="438"/>
      <c r="Q131" s="442"/>
      <c r="R131" s="30">
        <v>2</v>
      </c>
      <c r="S131" s="30">
        <v>28</v>
      </c>
      <c r="T131" s="30"/>
      <c r="U131" s="30"/>
      <c r="V131" s="28"/>
      <c r="W131" s="442"/>
      <c r="X131" s="156"/>
      <c r="Y131" s="156"/>
      <c r="Z131" s="156"/>
      <c r="AA131" s="438"/>
      <c r="AB131" s="438"/>
      <c r="AC131" s="438"/>
      <c r="AD131" s="433"/>
    </row>
    <row r="132" spans="1:30">
      <c r="A132" s="223"/>
      <c r="B132" s="225"/>
      <c r="C132" s="29" t="s">
        <v>17</v>
      </c>
      <c r="D132" s="29">
        <f>SUM(D130:D131)</f>
        <v>14.8</v>
      </c>
      <c r="E132" s="29">
        <f>SUM(E130:E131)</f>
        <v>28.5</v>
      </c>
      <c r="F132" s="29">
        <f>SUM(F130:F131)</f>
        <v>25.5</v>
      </c>
      <c r="G132" s="31"/>
      <c r="H132" s="225"/>
      <c r="I132" s="220"/>
      <c r="J132" s="220"/>
      <c r="K132" s="220"/>
      <c r="L132" s="220"/>
      <c r="M132" s="220"/>
      <c r="N132" s="220"/>
      <c r="O132" s="429"/>
      <c r="P132" s="438"/>
      <c r="Q132" s="442"/>
      <c r="R132" s="30" t="s">
        <v>17</v>
      </c>
      <c r="S132" s="30">
        <f>S130+S131</f>
        <v>50</v>
      </c>
      <c r="T132" s="30">
        <v>30</v>
      </c>
      <c r="U132" s="30">
        <v>40</v>
      </c>
      <c r="V132" s="32"/>
      <c r="W132" s="442"/>
      <c r="X132" s="156"/>
      <c r="Y132" s="156"/>
      <c r="Z132" s="156"/>
      <c r="AA132" s="438"/>
      <c r="AB132" s="438"/>
      <c r="AC132" s="438"/>
      <c r="AD132" s="433"/>
    </row>
    <row r="133" spans="1:30">
      <c r="A133" s="224"/>
      <c r="B133" s="226"/>
      <c r="C133" s="29" t="s">
        <v>210</v>
      </c>
      <c r="D133" s="216">
        <f>AVERAGE(I130:K133)*SUM(D132+E132+F132)/1000</f>
        <v>15.181866666666664</v>
      </c>
      <c r="E133" s="217"/>
      <c r="F133" s="218"/>
      <c r="G133" s="33"/>
      <c r="H133" s="226"/>
      <c r="I133" s="221"/>
      <c r="J133" s="221"/>
      <c r="K133" s="221"/>
      <c r="L133" s="221"/>
      <c r="M133" s="221"/>
      <c r="N133" s="221"/>
      <c r="O133" s="429"/>
      <c r="P133" s="439"/>
      <c r="Q133" s="443"/>
      <c r="R133" s="30" t="s">
        <v>210</v>
      </c>
      <c r="S133" s="441">
        <f>AVERAGE(X130,Y130,Z130)*SUM(S132+T132+U132)/1000</f>
        <v>28.04</v>
      </c>
      <c r="T133" s="441"/>
      <c r="U133" s="441"/>
      <c r="V133" s="34"/>
      <c r="W133" s="443"/>
      <c r="X133" s="157"/>
      <c r="Y133" s="157"/>
      <c r="Z133" s="157"/>
      <c r="AA133" s="439"/>
      <c r="AB133" s="439"/>
      <c r="AC133" s="439"/>
      <c r="AD133" s="434"/>
    </row>
    <row r="134" spans="1:30" ht="15" customHeight="1">
      <c r="A134" s="222" t="s">
        <v>242</v>
      </c>
      <c r="B134" s="219">
        <v>100</v>
      </c>
      <c r="C134" s="238">
        <v>1</v>
      </c>
      <c r="D134" s="238">
        <v>7.7</v>
      </c>
      <c r="E134" s="238">
        <v>18.5</v>
      </c>
      <c r="F134" s="238">
        <v>8.1999999999999993</v>
      </c>
      <c r="G134" s="27">
        <v>228</v>
      </c>
      <c r="H134" s="219"/>
      <c r="I134" s="219">
        <v>233</v>
      </c>
      <c r="J134" s="219">
        <v>230</v>
      </c>
      <c r="K134" s="219">
        <v>229</v>
      </c>
      <c r="L134" s="219">
        <v>402</v>
      </c>
      <c r="M134" s="219">
        <v>399</v>
      </c>
      <c r="N134" s="219">
        <v>401</v>
      </c>
      <c r="O134" s="429">
        <v>42179</v>
      </c>
      <c r="P134" s="437" t="s">
        <v>242</v>
      </c>
      <c r="Q134" s="437">
        <v>100</v>
      </c>
      <c r="R134" s="149">
        <v>1</v>
      </c>
      <c r="S134" s="149">
        <v>15.3</v>
      </c>
      <c r="T134" s="149">
        <v>77.3</v>
      </c>
      <c r="U134" s="149">
        <v>57.7</v>
      </c>
      <c r="V134" s="28">
        <v>220</v>
      </c>
      <c r="W134" s="437"/>
      <c r="X134" s="155">
        <v>241</v>
      </c>
      <c r="Y134" s="155">
        <v>238</v>
      </c>
      <c r="Z134" s="155">
        <v>236</v>
      </c>
      <c r="AA134" s="437">
        <v>417</v>
      </c>
      <c r="AB134" s="437">
        <v>411</v>
      </c>
      <c r="AC134" s="437">
        <v>412</v>
      </c>
      <c r="AD134" s="440">
        <v>42179</v>
      </c>
    </row>
    <row r="135" spans="1:30">
      <c r="A135" s="232"/>
      <c r="B135" s="225"/>
      <c r="C135" s="29">
        <v>2</v>
      </c>
      <c r="D135" s="29">
        <v>21.5</v>
      </c>
      <c r="E135" s="29">
        <v>36</v>
      </c>
      <c r="F135" s="29">
        <v>16.7</v>
      </c>
      <c r="G135" s="27">
        <v>216</v>
      </c>
      <c r="H135" s="225"/>
      <c r="I135" s="225"/>
      <c r="J135" s="225"/>
      <c r="K135" s="225"/>
      <c r="L135" s="225"/>
      <c r="M135" s="225"/>
      <c r="N135" s="225"/>
      <c r="O135" s="429"/>
      <c r="P135" s="442"/>
      <c r="Q135" s="442"/>
      <c r="R135" s="30">
        <v>2</v>
      </c>
      <c r="S135" s="30">
        <v>14.6</v>
      </c>
      <c r="T135" s="30">
        <v>20.3</v>
      </c>
      <c r="U135" s="30">
        <v>6.3</v>
      </c>
      <c r="V135" s="28"/>
      <c r="W135" s="442"/>
      <c r="X135" s="153"/>
      <c r="Y135" s="153"/>
      <c r="Z135" s="153"/>
      <c r="AA135" s="442"/>
      <c r="AB135" s="442"/>
      <c r="AC135" s="442"/>
      <c r="AD135" s="433"/>
    </row>
    <row r="136" spans="1:30">
      <c r="A136" s="232"/>
      <c r="B136" s="225"/>
      <c r="C136" s="29" t="s">
        <v>17</v>
      </c>
      <c r="D136" s="29">
        <f>SUM(D134:D135)</f>
        <v>29.2</v>
      </c>
      <c r="E136" s="29">
        <f>SUM(E134:E135)</f>
        <v>54.5</v>
      </c>
      <c r="F136" s="29">
        <f>SUM(F134:F135)</f>
        <v>24.9</v>
      </c>
      <c r="G136" s="31"/>
      <c r="H136" s="225"/>
      <c r="I136" s="225"/>
      <c r="J136" s="225"/>
      <c r="K136" s="225"/>
      <c r="L136" s="225"/>
      <c r="M136" s="225"/>
      <c r="N136" s="225"/>
      <c r="O136" s="429"/>
      <c r="P136" s="442"/>
      <c r="Q136" s="442"/>
      <c r="R136" s="30" t="s">
        <v>17</v>
      </c>
      <c r="S136" s="30">
        <f>S134+S135</f>
        <v>29.9</v>
      </c>
      <c r="T136" s="30">
        <f>T134+T135</f>
        <v>97.6</v>
      </c>
      <c r="U136" s="30">
        <f>U134+U135</f>
        <v>64</v>
      </c>
      <c r="V136" s="32"/>
      <c r="W136" s="442"/>
      <c r="X136" s="153"/>
      <c r="Y136" s="153"/>
      <c r="Z136" s="153"/>
      <c r="AA136" s="442"/>
      <c r="AB136" s="442"/>
      <c r="AC136" s="442"/>
      <c r="AD136" s="433"/>
    </row>
    <row r="137" spans="1:30">
      <c r="A137" s="233"/>
      <c r="B137" s="226"/>
      <c r="C137" s="29" t="s">
        <v>210</v>
      </c>
      <c r="D137" s="216">
        <f>AVERAGE(I134:K137)*SUM(D136+E136+F136)/1000</f>
        <v>25.050399999999996</v>
      </c>
      <c r="E137" s="230"/>
      <c r="F137" s="231"/>
      <c r="G137" s="33"/>
      <c r="H137" s="226"/>
      <c r="I137" s="226"/>
      <c r="J137" s="226"/>
      <c r="K137" s="226"/>
      <c r="L137" s="226"/>
      <c r="M137" s="226"/>
      <c r="N137" s="226"/>
      <c r="O137" s="429"/>
      <c r="P137" s="443"/>
      <c r="Q137" s="443"/>
      <c r="R137" s="30" t="s">
        <v>210</v>
      </c>
      <c r="S137" s="441">
        <f>AVERAGE(X134,Y134,Z134)*SUM(S136+T136+U136)/1000</f>
        <v>45.640833333333333</v>
      </c>
      <c r="T137" s="441"/>
      <c r="U137" s="441"/>
      <c r="V137" s="34"/>
      <c r="W137" s="443"/>
      <c r="X137" s="154"/>
      <c r="Y137" s="154"/>
      <c r="Z137" s="154"/>
      <c r="AA137" s="443"/>
      <c r="AB137" s="443"/>
      <c r="AC137" s="443"/>
      <c r="AD137" s="434"/>
    </row>
    <row r="138" spans="1:30" ht="45" customHeight="1">
      <c r="A138" s="227" t="s">
        <v>1</v>
      </c>
      <c r="B138" s="228" t="s">
        <v>200</v>
      </c>
      <c r="C138" s="227" t="s">
        <v>3</v>
      </c>
      <c r="D138" s="227" t="s">
        <v>4</v>
      </c>
      <c r="E138" s="227"/>
      <c r="F138" s="227"/>
      <c r="G138" s="228" t="s">
        <v>201</v>
      </c>
      <c r="H138" s="228" t="s">
        <v>6</v>
      </c>
      <c r="I138" s="227" t="s">
        <v>7</v>
      </c>
      <c r="J138" s="227"/>
      <c r="K138" s="227"/>
      <c r="L138" s="227" t="s">
        <v>8</v>
      </c>
      <c r="M138" s="227"/>
      <c r="N138" s="227"/>
      <c r="O138" s="255"/>
      <c r="P138" s="451" t="s">
        <v>1</v>
      </c>
      <c r="Q138" s="449" t="s">
        <v>200</v>
      </c>
      <c r="R138" s="451" t="s">
        <v>3</v>
      </c>
      <c r="S138" s="451"/>
      <c r="T138" s="451"/>
      <c r="U138" s="451"/>
      <c r="V138" s="447"/>
      <c r="W138" s="449"/>
      <c r="X138" s="158"/>
      <c r="Y138" s="159"/>
      <c r="Z138" s="160"/>
      <c r="AA138" s="451"/>
      <c r="AB138" s="451"/>
      <c r="AC138" s="451"/>
      <c r="AD138" s="255"/>
    </row>
    <row r="139" spans="1:30">
      <c r="A139" s="227"/>
      <c r="B139" s="226"/>
      <c r="C139" s="227"/>
      <c r="D139" s="227" t="s">
        <v>10</v>
      </c>
      <c r="E139" s="227" t="s">
        <v>11</v>
      </c>
      <c r="F139" s="227" t="s">
        <v>12</v>
      </c>
      <c r="G139" s="226"/>
      <c r="H139" s="229"/>
      <c r="I139" s="227" t="s">
        <v>203</v>
      </c>
      <c r="J139" s="227" t="s">
        <v>204</v>
      </c>
      <c r="K139" s="227" t="s">
        <v>205</v>
      </c>
      <c r="L139" s="227" t="s">
        <v>206</v>
      </c>
      <c r="M139" s="227" t="s">
        <v>207</v>
      </c>
      <c r="N139" s="227" t="s">
        <v>208</v>
      </c>
      <c r="O139" s="258"/>
      <c r="P139" s="451"/>
      <c r="Q139" s="443"/>
      <c r="R139" s="451"/>
      <c r="S139" s="148"/>
      <c r="T139" s="148"/>
      <c r="U139" s="148"/>
      <c r="V139" s="448"/>
      <c r="W139" s="450"/>
      <c r="X139" s="148"/>
      <c r="Y139" s="148"/>
      <c r="Z139" s="148"/>
      <c r="AA139" s="148"/>
      <c r="AB139" s="148"/>
      <c r="AC139" s="148"/>
      <c r="AD139" s="256"/>
    </row>
    <row r="140" spans="1:30" ht="15" customHeight="1">
      <c r="A140" s="222" t="s">
        <v>243</v>
      </c>
      <c r="B140" s="219">
        <v>250</v>
      </c>
      <c r="C140" s="238">
        <v>1</v>
      </c>
      <c r="D140" s="29">
        <v>36.6</v>
      </c>
      <c r="E140" s="29">
        <v>31.7</v>
      </c>
      <c r="F140" s="29">
        <v>35.200000000000003</v>
      </c>
      <c r="G140" s="27">
        <v>221</v>
      </c>
      <c r="H140" s="219"/>
      <c r="I140" s="219">
        <v>231</v>
      </c>
      <c r="J140" s="219">
        <v>235</v>
      </c>
      <c r="K140" s="219">
        <v>225</v>
      </c>
      <c r="L140" s="219">
        <v>408</v>
      </c>
      <c r="M140" s="219">
        <v>405</v>
      </c>
      <c r="N140" s="219">
        <v>402</v>
      </c>
      <c r="O140" s="429">
        <v>42179</v>
      </c>
      <c r="P140" s="437" t="s">
        <v>243</v>
      </c>
      <c r="Q140" s="437">
        <v>250</v>
      </c>
      <c r="R140" s="149">
        <v>1</v>
      </c>
      <c r="S140" s="30">
        <v>16.100000000000001</v>
      </c>
      <c r="T140" s="30">
        <v>3.5</v>
      </c>
      <c r="U140" s="30">
        <v>45.1</v>
      </c>
      <c r="V140" s="28">
        <v>214</v>
      </c>
      <c r="W140" s="437"/>
      <c r="X140" s="155">
        <v>233</v>
      </c>
      <c r="Y140" s="155">
        <v>228</v>
      </c>
      <c r="Z140" s="155">
        <v>228</v>
      </c>
      <c r="AA140" s="437">
        <v>405</v>
      </c>
      <c r="AB140" s="437">
        <v>403</v>
      </c>
      <c r="AC140" s="437">
        <v>400</v>
      </c>
      <c r="AD140" s="440">
        <v>42179</v>
      </c>
    </row>
    <row r="141" spans="1:30">
      <c r="A141" s="223"/>
      <c r="B141" s="220"/>
      <c r="C141" s="29">
        <v>2</v>
      </c>
      <c r="D141" s="29">
        <v>22.8</v>
      </c>
      <c r="E141" s="29">
        <v>67</v>
      </c>
      <c r="F141" s="29">
        <v>13</v>
      </c>
      <c r="G141" s="27">
        <v>228</v>
      </c>
      <c r="H141" s="220"/>
      <c r="I141" s="220"/>
      <c r="J141" s="220"/>
      <c r="K141" s="220"/>
      <c r="L141" s="220"/>
      <c r="M141" s="220"/>
      <c r="N141" s="220"/>
      <c r="O141" s="429"/>
      <c r="P141" s="438"/>
      <c r="Q141" s="438"/>
      <c r="R141" s="30">
        <v>2</v>
      </c>
      <c r="S141" s="30">
        <v>41.8</v>
      </c>
      <c r="T141" s="30">
        <v>67</v>
      </c>
      <c r="U141" s="30">
        <v>27.1</v>
      </c>
      <c r="V141" s="28">
        <v>219</v>
      </c>
      <c r="W141" s="438"/>
      <c r="X141" s="156"/>
      <c r="Y141" s="156"/>
      <c r="Z141" s="156"/>
      <c r="AA141" s="438"/>
      <c r="AB141" s="438"/>
      <c r="AC141" s="438"/>
      <c r="AD141" s="433"/>
    </row>
    <row r="142" spans="1:30">
      <c r="A142" s="223"/>
      <c r="B142" s="225"/>
      <c r="C142" s="29">
        <v>3</v>
      </c>
      <c r="D142" s="29">
        <v>29.1</v>
      </c>
      <c r="E142" s="29">
        <v>1.3</v>
      </c>
      <c r="F142" s="29">
        <v>0.3</v>
      </c>
      <c r="G142" s="27">
        <v>221</v>
      </c>
      <c r="H142" s="225"/>
      <c r="I142" s="220"/>
      <c r="J142" s="220"/>
      <c r="K142" s="220"/>
      <c r="L142" s="220"/>
      <c r="M142" s="220"/>
      <c r="N142" s="220"/>
      <c r="O142" s="429"/>
      <c r="P142" s="438"/>
      <c r="Q142" s="442"/>
      <c r="R142" s="30">
        <v>3</v>
      </c>
      <c r="S142" s="30">
        <v>22</v>
      </c>
      <c r="T142" s="30">
        <v>34.5</v>
      </c>
      <c r="U142" s="30">
        <v>41</v>
      </c>
      <c r="V142" s="28">
        <v>213</v>
      </c>
      <c r="W142" s="442"/>
      <c r="X142" s="156"/>
      <c r="Y142" s="156"/>
      <c r="Z142" s="156"/>
      <c r="AA142" s="438"/>
      <c r="AB142" s="438"/>
      <c r="AC142" s="438"/>
      <c r="AD142" s="433"/>
    </row>
    <row r="143" spans="1:30">
      <c r="A143" s="223"/>
      <c r="B143" s="225"/>
      <c r="C143" s="29" t="s">
        <v>17</v>
      </c>
      <c r="D143" s="29">
        <f>SUM(D140:D142)</f>
        <v>88.5</v>
      </c>
      <c r="E143" s="29">
        <f>SUM(E140:E142)</f>
        <v>100</v>
      </c>
      <c r="F143" s="29">
        <f>SUM(F140:F142)</f>
        <v>48.5</v>
      </c>
      <c r="G143" s="31"/>
      <c r="H143" s="225"/>
      <c r="I143" s="220"/>
      <c r="J143" s="220"/>
      <c r="K143" s="220"/>
      <c r="L143" s="220"/>
      <c r="M143" s="220"/>
      <c r="N143" s="220"/>
      <c r="O143" s="429"/>
      <c r="P143" s="438"/>
      <c r="Q143" s="442"/>
      <c r="R143" s="30" t="s">
        <v>17</v>
      </c>
      <c r="S143" s="30">
        <f>S140+S141+S142</f>
        <v>79.900000000000006</v>
      </c>
      <c r="T143" s="30">
        <f>T140+T141+T142</f>
        <v>105</v>
      </c>
      <c r="U143" s="30">
        <f>U140+U141+U142</f>
        <v>113.2</v>
      </c>
      <c r="V143" s="32"/>
      <c r="W143" s="442"/>
      <c r="X143" s="156"/>
      <c r="Y143" s="156"/>
      <c r="Z143" s="156"/>
      <c r="AA143" s="438"/>
      <c r="AB143" s="438"/>
      <c r="AC143" s="438"/>
      <c r="AD143" s="433"/>
    </row>
    <row r="144" spans="1:30">
      <c r="A144" s="224"/>
      <c r="B144" s="226"/>
      <c r="C144" s="29" t="s">
        <v>210</v>
      </c>
      <c r="D144" s="216">
        <f>AVERAGE(I140:K144)*SUM(D143+E143+F143)/1000</f>
        <v>54.588999999999999</v>
      </c>
      <c r="E144" s="217"/>
      <c r="F144" s="218"/>
      <c r="G144" s="33"/>
      <c r="H144" s="226"/>
      <c r="I144" s="221"/>
      <c r="J144" s="221"/>
      <c r="K144" s="221"/>
      <c r="L144" s="221"/>
      <c r="M144" s="221"/>
      <c r="N144" s="221"/>
      <c r="O144" s="429"/>
      <c r="P144" s="439"/>
      <c r="Q144" s="443"/>
      <c r="R144" s="30" t="s">
        <v>210</v>
      </c>
      <c r="S144" s="441">
        <f>AVERAGE(X140,Y140,Z140)*SUM(S143+T143+U143)/1000</f>
        <v>68.463633333333334</v>
      </c>
      <c r="T144" s="441"/>
      <c r="U144" s="441"/>
      <c r="V144" s="34"/>
      <c r="W144" s="443"/>
      <c r="X144" s="157"/>
      <c r="Y144" s="157"/>
      <c r="Z144" s="157"/>
      <c r="AA144" s="439"/>
      <c r="AB144" s="439"/>
      <c r="AC144" s="439"/>
      <c r="AD144" s="434"/>
    </row>
    <row r="145" spans="1:30" ht="15" customHeight="1">
      <c r="A145" s="222" t="s">
        <v>244</v>
      </c>
      <c r="B145" s="219"/>
      <c r="C145" s="238">
        <v>1</v>
      </c>
      <c r="D145" s="238">
        <v>17.2</v>
      </c>
      <c r="E145" s="238">
        <v>14.4</v>
      </c>
      <c r="F145" s="238">
        <v>18.7</v>
      </c>
      <c r="G145" s="27">
        <v>202</v>
      </c>
      <c r="H145" s="219"/>
      <c r="I145" s="219">
        <v>218</v>
      </c>
      <c r="J145" s="219">
        <v>231</v>
      </c>
      <c r="K145" s="219">
        <v>222</v>
      </c>
      <c r="L145" s="219">
        <v>389</v>
      </c>
      <c r="M145" s="219">
        <v>386</v>
      </c>
      <c r="N145" s="219">
        <v>383</v>
      </c>
      <c r="O145" s="429">
        <v>42179</v>
      </c>
      <c r="P145" s="437" t="s">
        <v>244</v>
      </c>
      <c r="Q145" s="437"/>
      <c r="R145" s="149">
        <v>1</v>
      </c>
      <c r="S145" s="149">
        <v>14.9</v>
      </c>
      <c r="T145" s="149">
        <v>12.1</v>
      </c>
      <c r="U145" s="149">
        <v>30.2</v>
      </c>
      <c r="V145" s="28">
        <v>224</v>
      </c>
      <c r="W145" s="437"/>
      <c r="X145" s="155">
        <v>218</v>
      </c>
      <c r="Y145" s="155">
        <v>208</v>
      </c>
      <c r="Z145" s="155">
        <v>186</v>
      </c>
      <c r="AA145" s="437">
        <v>378</v>
      </c>
      <c r="AB145" s="437">
        <v>374</v>
      </c>
      <c r="AC145" s="437">
        <v>366</v>
      </c>
      <c r="AD145" s="440">
        <v>42179</v>
      </c>
    </row>
    <row r="146" spans="1:30">
      <c r="A146" s="223"/>
      <c r="B146" s="220"/>
      <c r="C146" s="29" t="s">
        <v>17</v>
      </c>
      <c r="D146" s="29">
        <f>SUM(D145)</f>
        <v>17.2</v>
      </c>
      <c r="E146" s="29">
        <f>SUM(E145)</f>
        <v>14.4</v>
      </c>
      <c r="F146" s="29">
        <f>SUM(F145)</f>
        <v>18.7</v>
      </c>
      <c r="G146" s="31"/>
      <c r="H146" s="220"/>
      <c r="I146" s="220"/>
      <c r="J146" s="220"/>
      <c r="K146" s="220"/>
      <c r="L146" s="220"/>
      <c r="M146" s="220"/>
      <c r="N146" s="220"/>
      <c r="O146" s="429"/>
      <c r="P146" s="438"/>
      <c r="Q146" s="438"/>
      <c r="R146" s="30" t="s">
        <v>17</v>
      </c>
      <c r="S146" s="30">
        <v>14.9</v>
      </c>
      <c r="T146" s="30">
        <v>12.1</v>
      </c>
      <c r="U146" s="30">
        <v>30.2</v>
      </c>
      <c r="V146" s="32"/>
      <c r="W146" s="438"/>
      <c r="X146" s="156"/>
      <c r="Y146" s="156"/>
      <c r="Z146" s="156"/>
      <c r="AA146" s="438"/>
      <c r="AB146" s="438"/>
      <c r="AC146" s="438"/>
      <c r="AD146" s="433"/>
    </row>
    <row r="147" spans="1:30">
      <c r="A147" s="224"/>
      <c r="B147" s="221"/>
      <c r="C147" s="29" t="s">
        <v>210</v>
      </c>
      <c r="D147" s="216">
        <f>AVERAGE(I145:K147)*SUM(D146+E146+F146)/1000</f>
        <v>11.250433333333332</v>
      </c>
      <c r="E147" s="217"/>
      <c r="F147" s="218"/>
      <c r="G147" s="33"/>
      <c r="H147" s="221"/>
      <c r="I147" s="221"/>
      <c r="J147" s="221"/>
      <c r="K147" s="221"/>
      <c r="L147" s="221"/>
      <c r="M147" s="221"/>
      <c r="N147" s="221"/>
      <c r="O147" s="429"/>
      <c r="P147" s="439"/>
      <c r="Q147" s="439"/>
      <c r="R147" s="30" t="s">
        <v>210</v>
      </c>
      <c r="S147" s="441">
        <f>AVERAGE(X145,Y145,Z145)*SUM(S146+T146+U146)/1000</f>
        <v>11.668800000000001</v>
      </c>
      <c r="T147" s="441"/>
      <c r="U147" s="441"/>
      <c r="V147" s="34"/>
      <c r="W147" s="439"/>
      <c r="X147" s="157"/>
      <c r="Y147" s="157"/>
      <c r="Z147" s="157"/>
      <c r="AA147" s="439"/>
      <c r="AB147" s="439"/>
      <c r="AC147" s="439"/>
      <c r="AD147" s="434"/>
    </row>
    <row r="148" spans="1:30" ht="15" customHeight="1">
      <c r="A148" s="222" t="s">
        <v>245</v>
      </c>
      <c r="B148" s="219">
        <v>100</v>
      </c>
      <c r="C148" s="238">
        <v>1</v>
      </c>
      <c r="D148" s="238">
        <v>28.8</v>
      </c>
      <c r="E148" s="238">
        <v>10.5</v>
      </c>
      <c r="F148" s="238">
        <v>22.5</v>
      </c>
      <c r="G148" s="27"/>
      <c r="H148" s="219"/>
      <c r="I148" s="219">
        <v>230</v>
      </c>
      <c r="J148" s="219">
        <v>235</v>
      </c>
      <c r="K148" s="219">
        <v>230</v>
      </c>
      <c r="L148" s="219">
        <v>399</v>
      </c>
      <c r="M148" s="219">
        <v>400</v>
      </c>
      <c r="N148" s="219">
        <v>401</v>
      </c>
      <c r="O148" s="429">
        <v>42179</v>
      </c>
      <c r="P148" s="437" t="s">
        <v>245</v>
      </c>
      <c r="Q148" s="437">
        <v>100</v>
      </c>
      <c r="R148" s="149">
        <v>1</v>
      </c>
      <c r="S148" s="149">
        <v>23</v>
      </c>
      <c r="T148" s="149">
        <v>25</v>
      </c>
      <c r="U148" s="149">
        <v>30</v>
      </c>
      <c r="V148" s="28">
        <v>210</v>
      </c>
      <c r="W148" s="437"/>
      <c r="X148" s="155">
        <v>200</v>
      </c>
      <c r="Y148" s="155">
        <v>235</v>
      </c>
      <c r="Z148" s="155">
        <v>225</v>
      </c>
      <c r="AA148" s="437">
        <v>381</v>
      </c>
      <c r="AB148" s="437">
        <v>375</v>
      </c>
      <c r="AC148" s="437">
        <v>380</v>
      </c>
      <c r="AD148" s="440">
        <v>42179</v>
      </c>
    </row>
    <row r="149" spans="1:30">
      <c r="A149" s="223"/>
      <c r="B149" s="225"/>
      <c r="C149" s="29">
        <v>2</v>
      </c>
      <c r="D149" s="29">
        <v>18.2</v>
      </c>
      <c r="E149" s="29">
        <v>18.5</v>
      </c>
      <c r="F149" s="29">
        <v>16.7</v>
      </c>
      <c r="G149" s="27"/>
      <c r="H149" s="225"/>
      <c r="I149" s="220"/>
      <c r="J149" s="220"/>
      <c r="K149" s="220"/>
      <c r="L149" s="220"/>
      <c r="M149" s="220"/>
      <c r="N149" s="220"/>
      <c r="O149" s="429"/>
      <c r="P149" s="438"/>
      <c r="Q149" s="442"/>
      <c r="R149" s="30">
        <v>2</v>
      </c>
      <c r="S149" s="30">
        <v>35</v>
      </c>
      <c r="T149" s="30">
        <v>34</v>
      </c>
      <c r="U149" s="30">
        <v>17</v>
      </c>
      <c r="V149" s="28">
        <v>200</v>
      </c>
      <c r="W149" s="442"/>
      <c r="X149" s="156"/>
      <c r="Y149" s="156"/>
      <c r="Z149" s="156"/>
      <c r="AA149" s="438"/>
      <c r="AB149" s="438"/>
      <c r="AC149" s="438"/>
      <c r="AD149" s="433"/>
    </row>
    <row r="150" spans="1:30">
      <c r="A150" s="223"/>
      <c r="B150" s="225"/>
      <c r="C150" s="29">
        <v>3</v>
      </c>
      <c r="D150" s="29">
        <v>3.6</v>
      </c>
      <c r="E150" s="29">
        <v>8.1999999999999993</v>
      </c>
      <c r="F150" s="29">
        <v>8.4</v>
      </c>
      <c r="G150" s="27"/>
      <c r="H150" s="225"/>
      <c r="I150" s="220"/>
      <c r="J150" s="220"/>
      <c r="K150" s="220"/>
      <c r="L150" s="220"/>
      <c r="M150" s="220"/>
      <c r="N150" s="220"/>
      <c r="O150" s="429"/>
      <c r="P150" s="438"/>
      <c r="Q150" s="442"/>
      <c r="R150" s="30">
        <v>3</v>
      </c>
      <c r="S150" s="30">
        <v>10</v>
      </c>
      <c r="T150" s="30">
        <v>2</v>
      </c>
      <c r="U150" s="30">
        <v>6</v>
      </c>
      <c r="V150" s="28">
        <v>215</v>
      </c>
      <c r="W150" s="442"/>
      <c r="X150" s="156"/>
      <c r="Y150" s="156"/>
      <c r="Z150" s="156"/>
      <c r="AA150" s="438"/>
      <c r="AB150" s="438"/>
      <c r="AC150" s="438"/>
      <c r="AD150" s="433"/>
    </row>
    <row r="151" spans="1:30">
      <c r="A151" s="223"/>
      <c r="B151" s="225"/>
      <c r="C151" s="29" t="s">
        <v>17</v>
      </c>
      <c r="D151" s="29">
        <f>SUM(D148:D150)</f>
        <v>50.6</v>
      </c>
      <c r="E151" s="29">
        <f>SUM(E148:E150)</f>
        <v>37.200000000000003</v>
      </c>
      <c r="F151" s="29">
        <f>SUM(F148:F150)</f>
        <v>47.6</v>
      </c>
      <c r="G151" s="31"/>
      <c r="H151" s="225"/>
      <c r="I151" s="220"/>
      <c r="J151" s="220"/>
      <c r="K151" s="220"/>
      <c r="L151" s="220"/>
      <c r="M151" s="220"/>
      <c r="N151" s="220"/>
      <c r="O151" s="429"/>
      <c r="P151" s="438"/>
      <c r="Q151" s="442"/>
      <c r="R151" s="30" t="s">
        <v>17</v>
      </c>
      <c r="S151" s="30">
        <f>S148+S149+S150</f>
        <v>68</v>
      </c>
      <c r="T151" s="30">
        <f>T148+T149+T150</f>
        <v>61</v>
      </c>
      <c r="U151" s="30">
        <f>U148+U149+U150</f>
        <v>53</v>
      </c>
      <c r="V151" s="32"/>
      <c r="W151" s="442"/>
      <c r="X151" s="156"/>
      <c r="Y151" s="156"/>
      <c r="Z151" s="156"/>
      <c r="AA151" s="438"/>
      <c r="AB151" s="438"/>
      <c r="AC151" s="438"/>
      <c r="AD151" s="433"/>
    </row>
    <row r="152" spans="1:30">
      <c r="A152" s="224"/>
      <c r="B152" s="226"/>
      <c r="C152" s="29" t="s">
        <v>210</v>
      </c>
      <c r="D152" s="216">
        <f>AVERAGE(I148:K152)*SUM(D151+E151+F151)/1000</f>
        <v>31.367666666666668</v>
      </c>
      <c r="E152" s="217"/>
      <c r="F152" s="218"/>
      <c r="G152" s="33"/>
      <c r="H152" s="226"/>
      <c r="I152" s="221"/>
      <c r="J152" s="221"/>
      <c r="K152" s="221"/>
      <c r="L152" s="221"/>
      <c r="M152" s="221"/>
      <c r="N152" s="221"/>
      <c r="O152" s="429"/>
      <c r="P152" s="439"/>
      <c r="Q152" s="443"/>
      <c r="R152" s="30" t="s">
        <v>210</v>
      </c>
      <c r="S152" s="441">
        <f>AVERAGE(X148,Y148,Z148)*SUM(S151+T151+U151)/1000</f>
        <v>40.04</v>
      </c>
      <c r="T152" s="441"/>
      <c r="U152" s="441"/>
      <c r="V152" s="34"/>
      <c r="W152" s="443"/>
      <c r="X152" s="157"/>
      <c r="Y152" s="157"/>
      <c r="Z152" s="157"/>
      <c r="AA152" s="439"/>
      <c r="AB152" s="439"/>
      <c r="AC152" s="439"/>
      <c r="AD152" s="434"/>
    </row>
    <row r="153" spans="1:30" ht="15" customHeight="1">
      <c r="A153" s="219" t="s">
        <v>246</v>
      </c>
      <c r="B153" s="219">
        <v>400</v>
      </c>
      <c r="C153" s="238">
        <v>1</v>
      </c>
      <c r="D153" s="238">
        <v>2.5</v>
      </c>
      <c r="E153" s="238">
        <v>1.1000000000000001</v>
      </c>
      <c r="F153" s="238">
        <v>5.7</v>
      </c>
      <c r="G153" s="27"/>
      <c r="H153" s="219"/>
      <c r="I153" s="219">
        <v>237</v>
      </c>
      <c r="J153" s="219">
        <v>239</v>
      </c>
      <c r="K153" s="219">
        <v>245</v>
      </c>
      <c r="L153" s="219">
        <v>422</v>
      </c>
      <c r="M153" s="219">
        <v>414</v>
      </c>
      <c r="N153" s="219">
        <v>418</v>
      </c>
      <c r="O153" s="429">
        <v>42179</v>
      </c>
      <c r="P153" s="437" t="s">
        <v>246</v>
      </c>
      <c r="Q153" s="437">
        <v>400</v>
      </c>
      <c r="R153" s="149">
        <v>1</v>
      </c>
      <c r="S153" s="149">
        <v>3</v>
      </c>
      <c r="T153" s="149">
        <v>1.5</v>
      </c>
      <c r="U153" s="149">
        <v>4.8</v>
      </c>
      <c r="V153" s="28">
        <v>223</v>
      </c>
      <c r="W153" s="437"/>
      <c r="X153" s="155">
        <v>225</v>
      </c>
      <c r="Y153" s="155">
        <v>227</v>
      </c>
      <c r="Z153" s="155">
        <v>225</v>
      </c>
      <c r="AA153" s="437">
        <v>400</v>
      </c>
      <c r="AB153" s="437">
        <v>390</v>
      </c>
      <c r="AC153" s="437">
        <v>400</v>
      </c>
      <c r="AD153" s="440">
        <v>42179</v>
      </c>
    </row>
    <row r="154" spans="1:30">
      <c r="A154" s="220"/>
      <c r="B154" s="225"/>
      <c r="C154" s="29">
        <v>2</v>
      </c>
      <c r="D154" s="29">
        <v>78</v>
      </c>
      <c r="E154" s="29">
        <v>121</v>
      </c>
      <c r="F154" s="29">
        <v>79</v>
      </c>
      <c r="G154" s="27">
        <v>200</v>
      </c>
      <c r="H154" s="225"/>
      <c r="I154" s="220"/>
      <c r="J154" s="220"/>
      <c r="K154" s="220"/>
      <c r="L154" s="220"/>
      <c r="M154" s="220"/>
      <c r="N154" s="220"/>
      <c r="O154" s="429"/>
      <c r="P154" s="438"/>
      <c r="Q154" s="442"/>
      <c r="R154" s="30">
        <v>2</v>
      </c>
      <c r="S154" s="30">
        <v>42</v>
      </c>
      <c r="T154" s="30">
        <v>79</v>
      </c>
      <c r="U154" s="30">
        <v>38</v>
      </c>
      <c r="V154" s="28"/>
      <c r="W154" s="442"/>
      <c r="X154" s="156"/>
      <c r="Y154" s="156"/>
      <c r="Z154" s="156"/>
      <c r="AA154" s="438"/>
      <c r="AB154" s="438"/>
      <c r="AC154" s="438"/>
      <c r="AD154" s="433"/>
    </row>
    <row r="155" spans="1:30">
      <c r="A155" s="220"/>
      <c r="B155" s="225"/>
      <c r="C155" s="29">
        <v>3</v>
      </c>
      <c r="D155" s="29">
        <v>0.2</v>
      </c>
      <c r="E155" s="29">
        <v>1.2</v>
      </c>
      <c r="F155" s="29">
        <v>3.8</v>
      </c>
      <c r="G155" s="27"/>
      <c r="H155" s="225"/>
      <c r="I155" s="220"/>
      <c r="J155" s="220"/>
      <c r="K155" s="220"/>
      <c r="L155" s="220"/>
      <c r="M155" s="220"/>
      <c r="N155" s="220"/>
      <c r="O155" s="429"/>
      <c r="P155" s="438"/>
      <c r="Q155" s="442"/>
      <c r="R155" s="30">
        <v>3</v>
      </c>
      <c r="S155" s="30">
        <v>0.5</v>
      </c>
      <c r="T155" s="30">
        <v>1.8</v>
      </c>
      <c r="U155" s="30">
        <v>4</v>
      </c>
      <c r="V155" s="28"/>
      <c r="W155" s="442"/>
      <c r="X155" s="156"/>
      <c r="Y155" s="156"/>
      <c r="Z155" s="156"/>
      <c r="AA155" s="438"/>
      <c r="AB155" s="438"/>
      <c r="AC155" s="438"/>
      <c r="AD155" s="433"/>
    </row>
    <row r="156" spans="1:30">
      <c r="A156" s="220"/>
      <c r="B156" s="225"/>
      <c r="C156" s="29">
        <v>4</v>
      </c>
      <c r="D156" s="29">
        <v>19.5</v>
      </c>
      <c r="E156" s="29">
        <v>32.5</v>
      </c>
      <c r="F156" s="29">
        <v>15.2</v>
      </c>
      <c r="G156" s="27"/>
      <c r="H156" s="225"/>
      <c r="I156" s="220"/>
      <c r="J156" s="220"/>
      <c r="K156" s="220"/>
      <c r="L156" s="220"/>
      <c r="M156" s="220"/>
      <c r="N156" s="220"/>
      <c r="O156" s="429"/>
      <c r="P156" s="438"/>
      <c r="Q156" s="442"/>
      <c r="R156" s="30">
        <v>4</v>
      </c>
      <c r="S156" s="30"/>
      <c r="T156" s="30"/>
      <c r="U156" s="30"/>
      <c r="V156" s="28"/>
      <c r="W156" s="442"/>
      <c r="X156" s="156"/>
      <c r="Y156" s="156"/>
      <c r="Z156" s="156"/>
      <c r="AA156" s="438"/>
      <c r="AB156" s="438"/>
      <c r="AC156" s="438"/>
      <c r="AD156" s="433"/>
    </row>
    <row r="157" spans="1:30">
      <c r="A157" s="220"/>
      <c r="B157" s="225"/>
      <c r="C157" s="29" t="s">
        <v>17</v>
      </c>
      <c r="D157" s="29">
        <f>SUM(D153:D156)</f>
        <v>100.2</v>
      </c>
      <c r="E157" s="29">
        <f>SUM(E153:E156)</f>
        <v>155.80000000000001</v>
      </c>
      <c r="F157" s="29">
        <f>SUM(F153:F156)</f>
        <v>103.7</v>
      </c>
      <c r="G157" s="31"/>
      <c r="H157" s="225"/>
      <c r="I157" s="220"/>
      <c r="J157" s="220"/>
      <c r="K157" s="220"/>
      <c r="L157" s="220"/>
      <c r="M157" s="220"/>
      <c r="N157" s="220"/>
      <c r="O157" s="429"/>
      <c r="P157" s="438"/>
      <c r="Q157" s="442"/>
      <c r="R157" s="30" t="s">
        <v>17</v>
      </c>
      <c r="S157" s="30">
        <f>S153+S154+S155</f>
        <v>45.5</v>
      </c>
      <c r="T157" s="30">
        <f>T153+T154+T155</f>
        <v>82.3</v>
      </c>
      <c r="U157" s="30">
        <f>U153+U154+U155</f>
        <v>46.8</v>
      </c>
      <c r="V157" s="32"/>
      <c r="W157" s="442"/>
      <c r="X157" s="156"/>
      <c r="Y157" s="156"/>
      <c r="Z157" s="156"/>
      <c r="AA157" s="438"/>
      <c r="AB157" s="438"/>
      <c r="AC157" s="438"/>
      <c r="AD157" s="433"/>
    </row>
    <row r="158" spans="1:30">
      <c r="A158" s="221"/>
      <c r="B158" s="226"/>
      <c r="C158" s="29" t="s">
        <v>210</v>
      </c>
      <c r="D158" s="216">
        <f>AVERAGE(I153,J153,K153)*SUM(D157+E157+F157)/1000</f>
        <v>86.44789999999999</v>
      </c>
      <c r="E158" s="217"/>
      <c r="F158" s="218"/>
      <c r="G158" s="33"/>
      <c r="H158" s="226"/>
      <c r="I158" s="221"/>
      <c r="J158" s="221"/>
      <c r="K158" s="221"/>
      <c r="L158" s="221"/>
      <c r="M158" s="221"/>
      <c r="N158" s="221"/>
      <c r="O158" s="429"/>
      <c r="P158" s="439"/>
      <c r="Q158" s="443"/>
      <c r="R158" s="30" t="s">
        <v>210</v>
      </c>
      <c r="S158" s="441">
        <f>AVERAGE(X153,Y153,Z153)*SUM(S157+T157+U157)/1000</f>
        <v>39.401399999999995</v>
      </c>
      <c r="T158" s="441"/>
      <c r="U158" s="441"/>
      <c r="V158" s="34"/>
      <c r="W158" s="443"/>
      <c r="X158" s="157"/>
      <c r="Y158" s="157"/>
      <c r="Z158" s="157"/>
      <c r="AA158" s="439"/>
      <c r="AB158" s="439"/>
      <c r="AC158" s="439"/>
      <c r="AD158" s="434"/>
    </row>
    <row r="159" spans="1:30" ht="15" customHeight="1">
      <c r="A159" s="219" t="s">
        <v>247</v>
      </c>
      <c r="B159" s="219">
        <v>160</v>
      </c>
      <c r="C159" s="238">
        <v>1</v>
      </c>
      <c r="D159" s="238">
        <v>22.5</v>
      </c>
      <c r="E159" s="238">
        <v>21.5</v>
      </c>
      <c r="F159" s="238">
        <v>16.5</v>
      </c>
      <c r="G159" s="27">
        <v>238</v>
      </c>
      <c r="H159" s="219"/>
      <c r="I159" s="219">
        <v>240</v>
      </c>
      <c r="J159" s="219">
        <v>242</v>
      </c>
      <c r="K159" s="219">
        <v>240</v>
      </c>
      <c r="L159" s="219">
        <v>420</v>
      </c>
      <c r="M159" s="219">
        <v>424</v>
      </c>
      <c r="N159" s="219">
        <v>422</v>
      </c>
      <c r="O159" s="429">
        <v>42179</v>
      </c>
      <c r="P159" s="437" t="s">
        <v>247</v>
      </c>
      <c r="Q159" s="437">
        <v>160</v>
      </c>
      <c r="R159" s="149">
        <v>1</v>
      </c>
      <c r="S159" s="149">
        <v>10</v>
      </c>
      <c r="T159" s="149">
        <v>15</v>
      </c>
      <c r="U159" s="149">
        <v>10</v>
      </c>
      <c r="V159" s="28"/>
      <c r="W159" s="437"/>
      <c r="X159" s="155">
        <v>230</v>
      </c>
      <c r="Y159" s="155">
        <v>232</v>
      </c>
      <c r="Z159" s="155">
        <v>235</v>
      </c>
      <c r="AA159" s="437">
        <v>410</v>
      </c>
      <c r="AB159" s="437">
        <v>390</v>
      </c>
      <c r="AC159" s="437">
        <v>410</v>
      </c>
      <c r="AD159" s="440">
        <v>42179</v>
      </c>
    </row>
    <row r="160" spans="1:30">
      <c r="A160" s="220"/>
      <c r="B160" s="225"/>
      <c r="C160" s="29" t="s">
        <v>17</v>
      </c>
      <c r="D160" s="29">
        <f>SUM(D159)</f>
        <v>22.5</v>
      </c>
      <c r="E160" s="29">
        <f>SUM(E159)</f>
        <v>21.5</v>
      </c>
      <c r="F160" s="29">
        <f>SUM(F159)</f>
        <v>16.5</v>
      </c>
      <c r="G160" s="31"/>
      <c r="H160" s="225"/>
      <c r="I160" s="220"/>
      <c r="J160" s="220"/>
      <c r="K160" s="220"/>
      <c r="L160" s="220"/>
      <c r="M160" s="220"/>
      <c r="N160" s="220"/>
      <c r="O160" s="429"/>
      <c r="P160" s="438"/>
      <c r="Q160" s="442"/>
      <c r="R160" s="30" t="s">
        <v>17</v>
      </c>
      <c r="S160" s="30">
        <v>10</v>
      </c>
      <c r="T160" s="30">
        <v>15</v>
      </c>
      <c r="U160" s="30">
        <v>10</v>
      </c>
      <c r="V160" s="32"/>
      <c r="W160" s="442"/>
      <c r="X160" s="156"/>
      <c r="Y160" s="156"/>
      <c r="Z160" s="156"/>
      <c r="AA160" s="438"/>
      <c r="AB160" s="438"/>
      <c r="AC160" s="438"/>
      <c r="AD160" s="433"/>
    </row>
    <row r="161" spans="1:30">
      <c r="A161" s="221"/>
      <c r="B161" s="226"/>
      <c r="C161" s="29" t="s">
        <v>210</v>
      </c>
      <c r="D161" s="216">
        <f>AVERAGE(I159:K161)*SUM(D160+E160+F160)/1000</f>
        <v>14.560333333333332</v>
      </c>
      <c r="E161" s="217"/>
      <c r="F161" s="218"/>
      <c r="G161" s="33"/>
      <c r="H161" s="226"/>
      <c r="I161" s="221"/>
      <c r="J161" s="221"/>
      <c r="K161" s="221"/>
      <c r="L161" s="221"/>
      <c r="M161" s="221"/>
      <c r="N161" s="221"/>
      <c r="O161" s="429"/>
      <c r="P161" s="439"/>
      <c r="Q161" s="443"/>
      <c r="R161" s="30" t="s">
        <v>210</v>
      </c>
      <c r="S161" s="441">
        <f>AVERAGE(X159,Y159,Z159)*SUM(S160+T160+U160)/1000</f>
        <v>8.1316666666666677</v>
      </c>
      <c r="T161" s="441"/>
      <c r="U161" s="441"/>
      <c r="V161" s="34"/>
      <c r="W161" s="443"/>
      <c r="X161" s="157"/>
      <c r="Y161" s="157"/>
      <c r="Z161" s="157"/>
      <c r="AA161" s="439"/>
      <c r="AB161" s="439"/>
      <c r="AC161" s="439"/>
      <c r="AD161" s="433"/>
    </row>
    <row r="162" spans="1:30" ht="15" customHeight="1">
      <c r="A162" s="219" t="s">
        <v>248</v>
      </c>
      <c r="B162" s="219">
        <v>250</v>
      </c>
      <c r="C162" s="238">
        <v>1</v>
      </c>
      <c r="D162" s="238"/>
      <c r="E162" s="238"/>
      <c r="F162" s="238"/>
      <c r="G162" s="27">
        <v>240</v>
      </c>
      <c r="H162" s="219"/>
      <c r="I162" s="219">
        <v>242</v>
      </c>
      <c r="J162" s="219">
        <v>242</v>
      </c>
      <c r="K162" s="219">
        <v>242</v>
      </c>
      <c r="L162" s="219">
        <v>420</v>
      </c>
      <c r="M162" s="219">
        <v>420</v>
      </c>
      <c r="N162" s="219">
        <v>420</v>
      </c>
      <c r="O162" s="429">
        <v>42179</v>
      </c>
      <c r="P162" s="437" t="s">
        <v>248</v>
      </c>
      <c r="Q162" s="437">
        <v>250</v>
      </c>
      <c r="R162" s="149">
        <v>1</v>
      </c>
      <c r="S162" s="149"/>
      <c r="T162" s="149"/>
      <c r="U162" s="149"/>
      <c r="V162" s="28"/>
      <c r="W162" s="437"/>
      <c r="X162" s="155">
        <v>230</v>
      </c>
      <c r="Y162" s="155">
        <v>230</v>
      </c>
      <c r="Z162" s="155">
        <v>230</v>
      </c>
      <c r="AA162" s="437">
        <v>400</v>
      </c>
      <c r="AB162" s="437">
        <v>400</v>
      </c>
      <c r="AC162" s="437">
        <v>400</v>
      </c>
      <c r="AD162" s="440">
        <v>42179</v>
      </c>
    </row>
    <row r="163" spans="1:30">
      <c r="A163" s="220"/>
      <c r="B163" s="225"/>
      <c r="C163" s="29" t="s">
        <v>17</v>
      </c>
      <c r="D163" s="29">
        <f>SUM(D162)</f>
        <v>0</v>
      </c>
      <c r="E163" s="29">
        <f>SUM(E162)</f>
        <v>0</v>
      </c>
      <c r="F163" s="29">
        <f>SUM(F162)</f>
        <v>0</v>
      </c>
      <c r="G163" s="31"/>
      <c r="H163" s="225"/>
      <c r="I163" s="220"/>
      <c r="J163" s="220"/>
      <c r="K163" s="220"/>
      <c r="L163" s="220"/>
      <c r="M163" s="220"/>
      <c r="N163" s="220"/>
      <c r="O163" s="429"/>
      <c r="P163" s="438"/>
      <c r="Q163" s="442"/>
      <c r="R163" s="30" t="s">
        <v>17</v>
      </c>
      <c r="S163" s="30"/>
      <c r="T163" s="30"/>
      <c r="U163" s="30"/>
      <c r="V163" s="32"/>
      <c r="W163" s="442"/>
      <c r="X163" s="156"/>
      <c r="Y163" s="156"/>
      <c r="Z163" s="156"/>
      <c r="AA163" s="438"/>
      <c r="AB163" s="438"/>
      <c r="AC163" s="438"/>
      <c r="AD163" s="433"/>
    </row>
    <row r="164" spans="1:30">
      <c r="A164" s="221"/>
      <c r="B164" s="226"/>
      <c r="C164" s="29" t="s">
        <v>210</v>
      </c>
      <c r="D164" s="216">
        <f>AVERAGE(I162:K164)*SUM(D163+E163+F163)/1000</f>
        <v>0</v>
      </c>
      <c r="E164" s="217"/>
      <c r="F164" s="218"/>
      <c r="G164" s="33"/>
      <c r="H164" s="226"/>
      <c r="I164" s="221"/>
      <c r="J164" s="221"/>
      <c r="K164" s="221"/>
      <c r="L164" s="221"/>
      <c r="M164" s="221"/>
      <c r="N164" s="221"/>
      <c r="O164" s="429"/>
      <c r="P164" s="439"/>
      <c r="Q164" s="443"/>
      <c r="R164" s="30" t="s">
        <v>210</v>
      </c>
      <c r="S164" s="444"/>
      <c r="T164" s="445"/>
      <c r="U164" s="446"/>
      <c r="V164" s="34"/>
      <c r="W164" s="443"/>
      <c r="X164" s="157"/>
      <c r="Y164" s="157"/>
      <c r="Z164" s="157"/>
      <c r="AA164" s="439"/>
      <c r="AB164" s="439"/>
      <c r="AC164" s="439"/>
      <c r="AD164" s="433"/>
    </row>
    <row r="165" spans="1:30" ht="15" customHeight="1">
      <c r="A165" s="219" t="s">
        <v>249</v>
      </c>
      <c r="B165" s="219">
        <v>160</v>
      </c>
      <c r="C165" s="238">
        <v>1</v>
      </c>
      <c r="D165" s="238">
        <v>4</v>
      </c>
      <c r="E165" s="238">
        <v>4</v>
      </c>
      <c r="F165" s="238">
        <v>8</v>
      </c>
      <c r="G165" s="27">
        <v>228</v>
      </c>
      <c r="H165" s="219"/>
      <c r="I165" s="219">
        <v>230</v>
      </c>
      <c r="J165" s="219">
        <v>230</v>
      </c>
      <c r="K165" s="219">
        <v>230</v>
      </c>
      <c r="L165" s="219">
        <v>406</v>
      </c>
      <c r="M165" s="219">
        <v>406</v>
      </c>
      <c r="N165" s="219">
        <v>406</v>
      </c>
      <c r="O165" s="429">
        <v>42179</v>
      </c>
      <c r="P165" s="437" t="s">
        <v>249</v>
      </c>
      <c r="Q165" s="437">
        <v>160</v>
      </c>
      <c r="R165" s="149">
        <v>1</v>
      </c>
      <c r="S165" s="149">
        <v>3</v>
      </c>
      <c r="T165" s="149">
        <v>5</v>
      </c>
      <c r="U165" s="149">
        <v>2</v>
      </c>
      <c r="V165" s="28">
        <v>228</v>
      </c>
      <c r="W165" s="437"/>
      <c r="X165" s="155">
        <v>235</v>
      </c>
      <c r="Y165" s="155">
        <v>230</v>
      </c>
      <c r="Z165" s="155">
        <v>230</v>
      </c>
      <c r="AA165" s="437">
        <v>400</v>
      </c>
      <c r="AB165" s="437">
        <v>395</v>
      </c>
      <c r="AC165" s="437">
        <v>400</v>
      </c>
      <c r="AD165" s="440">
        <v>42179</v>
      </c>
    </row>
    <row r="166" spans="1:30">
      <c r="A166" s="220"/>
      <c r="B166" s="225"/>
      <c r="C166" s="29" t="s">
        <v>17</v>
      </c>
      <c r="D166" s="29">
        <f>SUM(D165)</f>
        <v>4</v>
      </c>
      <c r="E166" s="29">
        <f>SUM(E165)</f>
        <v>4</v>
      </c>
      <c r="F166" s="29">
        <f>SUM(F165)</f>
        <v>8</v>
      </c>
      <c r="G166" s="31"/>
      <c r="H166" s="225"/>
      <c r="I166" s="220"/>
      <c r="J166" s="220"/>
      <c r="K166" s="220"/>
      <c r="L166" s="220"/>
      <c r="M166" s="220"/>
      <c r="N166" s="220"/>
      <c r="O166" s="429"/>
      <c r="P166" s="438"/>
      <c r="Q166" s="442"/>
      <c r="R166" s="30" t="s">
        <v>17</v>
      </c>
      <c r="S166" s="30">
        <v>3</v>
      </c>
      <c r="T166" s="30">
        <v>5</v>
      </c>
      <c r="U166" s="30">
        <v>2</v>
      </c>
      <c r="V166" s="32"/>
      <c r="W166" s="442"/>
      <c r="X166" s="156"/>
      <c r="Y166" s="156"/>
      <c r="Z166" s="156"/>
      <c r="AA166" s="438"/>
      <c r="AB166" s="438"/>
      <c r="AC166" s="438"/>
      <c r="AD166" s="433"/>
    </row>
    <row r="167" spans="1:30">
      <c r="A167" s="221"/>
      <c r="B167" s="226"/>
      <c r="C167" s="29" t="s">
        <v>210</v>
      </c>
      <c r="D167" s="216">
        <f>AVERAGE(I165:K167)*SUM(D166+E166+F166)/1000</f>
        <v>3.68</v>
      </c>
      <c r="E167" s="217"/>
      <c r="F167" s="218"/>
      <c r="G167" s="33"/>
      <c r="H167" s="226"/>
      <c r="I167" s="221"/>
      <c r="J167" s="221"/>
      <c r="K167" s="221"/>
      <c r="L167" s="221"/>
      <c r="M167" s="221"/>
      <c r="N167" s="221"/>
      <c r="O167" s="429"/>
      <c r="P167" s="439"/>
      <c r="Q167" s="443"/>
      <c r="R167" s="30" t="s">
        <v>210</v>
      </c>
      <c r="S167" s="441">
        <f>AVERAGE(X165,Y165,Z165)*SUM(S166+T166+U166)/1000</f>
        <v>2.3166666666666664</v>
      </c>
      <c r="T167" s="441"/>
      <c r="U167" s="441"/>
      <c r="V167" s="34"/>
      <c r="W167" s="443"/>
      <c r="X167" s="157"/>
      <c r="Y167" s="157"/>
      <c r="Z167" s="157"/>
      <c r="AA167" s="439"/>
      <c r="AB167" s="439"/>
      <c r="AC167" s="439"/>
      <c r="AD167" s="433"/>
    </row>
    <row r="168" spans="1:30" ht="15" customHeight="1">
      <c r="A168" s="219" t="s">
        <v>250</v>
      </c>
      <c r="B168" s="219">
        <v>250</v>
      </c>
      <c r="C168" s="238">
        <v>1</v>
      </c>
      <c r="D168" s="238">
        <v>103</v>
      </c>
      <c r="E168" s="238">
        <v>106</v>
      </c>
      <c r="F168" s="238">
        <v>112</v>
      </c>
      <c r="G168" s="27">
        <v>228</v>
      </c>
      <c r="H168" s="219"/>
      <c r="I168" s="219">
        <v>230</v>
      </c>
      <c r="J168" s="219">
        <v>223</v>
      </c>
      <c r="K168" s="219">
        <v>230</v>
      </c>
      <c r="L168" s="219">
        <v>408</v>
      </c>
      <c r="M168" s="219">
        <v>403</v>
      </c>
      <c r="N168" s="219">
        <v>402</v>
      </c>
      <c r="O168" s="429">
        <v>42179</v>
      </c>
      <c r="P168" s="437" t="s">
        <v>250</v>
      </c>
      <c r="Q168" s="437">
        <v>250</v>
      </c>
      <c r="R168" s="149">
        <v>1</v>
      </c>
      <c r="S168" s="149">
        <v>41</v>
      </c>
      <c r="T168" s="149">
        <v>38</v>
      </c>
      <c r="U168" s="149">
        <v>39</v>
      </c>
      <c r="V168" s="28"/>
      <c r="W168" s="437"/>
      <c r="X168" s="155">
        <v>235</v>
      </c>
      <c r="Y168" s="155">
        <v>230</v>
      </c>
      <c r="Z168" s="155">
        <v>230</v>
      </c>
      <c r="AA168" s="437">
        <v>400</v>
      </c>
      <c r="AB168" s="437">
        <v>395</v>
      </c>
      <c r="AC168" s="437">
        <v>400</v>
      </c>
      <c r="AD168" s="440">
        <v>42179</v>
      </c>
    </row>
    <row r="169" spans="1:30">
      <c r="A169" s="220"/>
      <c r="B169" s="225"/>
      <c r="C169" s="29" t="s">
        <v>17</v>
      </c>
      <c r="D169" s="29">
        <f>SUM(D168)</f>
        <v>103</v>
      </c>
      <c r="E169" s="29">
        <f>SUM(E168)</f>
        <v>106</v>
      </c>
      <c r="F169" s="29">
        <f>SUM(F168)</f>
        <v>112</v>
      </c>
      <c r="G169" s="31"/>
      <c r="H169" s="225"/>
      <c r="I169" s="220"/>
      <c r="J169" s="220"/>
      <c r="K169" s="220"/>
      <c r="L169" s="220"/>
      <c r="M169" s="220"/>
      <c r="N169" s="220"/>
      <c r="O169" s="429"/>
      <c r="P169" s="438"/>
      <c r="Q169" s="442"/>
      <c r="R169" s="30" t="s">
        <v>17</v>
      </c>
      <c r="S169" s="30">
        <v>41</v>
      </c>
      <c r="T169" s="30">
        <v>38</v>
      </c>
      <c r="U169" s="30">
        <v>39</v>
      </c>
      <c r="V169" s="32"/>
      <c r="W169" s="442"/>
      <c r="X169" s="156"/>
      <c r="Y169" s="156"/>
      <c r="Z169" s="156"/>
      <c r="AA169" s="438"/>
      <c r="AB169" s="438"/>
      <c r="AC169" s="438"/>
      <c r="AD169" s="433"/>
    </row>
    <row r="170" spans="1:30">
      <c r="A170" s="221"/>
      <c r="B170" s="226"/>
      <c r="C170" s="29" t="s">
        <v>210</v>
      </c>
      <c r="D170" s="216">
        <f>AVERAGE(I168:K170)*SUM(D169+E169+F169)/1000</f>
        <v>73.081000000000003</v>
      </c>
      <c r="E170" s="217"/>
      <c r="F170" s="218"/>
      <c r="G170" s="33"/>
      <c r="H170" s="226"/>
      <c r="I170" s="221"/>
      <c r="J170" s="221"/>
      <c r="K170" s="221"/>
      <c r="L170" s="221"/>
      <c r="M170" s="221"/>
      <c r="N170" s="221"/>
      <c r="O170" s="429"/>
      <c r="P170" s="439"/>
      <c r="Q170" s="443"/>
      <c r="R170" s="30" t="s">
        <v>210</v>
      </c>
      <c r="S170" s="441">
        <f>AVERAGE(X168,Y168,Z168)*SUM(S169+T169+U169)/1000</f>
        <v>27.336666666666666</v>
      </c>
      <c r="T170" s="441"/>
      <c r="U170" s="441"/>
      <c r="V170" s="34"/>
      <c r="W170" s="443"/>
      <c r="X170" s="157"/>
      <c r="Y170" s="157"/>
      <c r="Z170" s="157"/>
      <c r="AA170" s="439"/>
      <c r="AB170" s="439"/>
      <c r="AC170" s="439"/>
      <c r="AD170" s="433"/>
    </row>
    <row r="171" spans="1:30">
      <c r="A171" s="222"/>
      <c r="B171" s="219"/>
      <c r="C171" s="238"/>
      <c r="D171" s="238"/>
      <c r="E171" s="238"/>
      <c r="F171" s="238"/>
      <c r="G171" s="27"/>
      <c r="H171" s="219"/>
      <c r="I171" s="219"/>
      <c r="J171" s="219"/>
      <c r="K171" s="219"/>
      <c r="L171" s="219"/>
      <c r="M171" s="219"/>
      <c r="N171" s="219"/>
      <c r="O171" s="429">
        <v>42179</v>
      </c>
      <c r="P171" s="437" t="s">
        <v>251</v>
      </c>
      <c r="Q171" s="437">
        <v>100</v>
      </c>
      <c r="R171" s="149">
        <v>1</v>
      </c>
      <c r="S171" s="149">
        <v>31</v>
      </c>
      <c r="T171" s="149">
        <v>13.8</v>
      </c>
      <c r="U171" s="149">
        <v>25.2</v>
      </c>
      <c r="V171" s="28">
        <v>229</v>
      </c>
      <c r="W171" s="437"/>
      <c r="X171" s="155">
        <v>235</v>
      </c>
      <c r="Y171" s="155">
        <v>235</v>
      </c>
      <c r="Z171" s="155">
        <v>235</v>
      </c>
      <c r="AA171" s="437">
        <v>409</v>
      </c>
      <c r="AB171" s="437">
        <v>410</v>
      </c>
      <c r="AC171" s="437">
        <v>410</v>
      </c>
      <c r="AD171" s="440">
        <v>42179</v>
      </c>
    </row>
    <row r="172" spans="1:30">
      <c r="A172" s="223"/>
      <c r="B172" s="225"/>
      <c r="C172" s="29"/>
      <c r="D172" s="29"/>
      <c r="E172" s="29"/>
      <c r="F172" s="29"/>
      <c r="G172" s="27"/>
      <c r="H172" s="225"/>
      <c r="I172" s="220"/>
      <c r="J172" s="220"/>
      <c r="K172" s="220"/>
      <c r="L172" s="220"/>
      <c r="M172" s="220"/>
      <c r="N172" s="220"/>
      <c r="O172" s="429"/>
      <c r="P172" s="438"/>
      <c r="Q172" s="442"/>
      <c r="R172" s="30">
        <v>2</v>
      </c>
      <c r="S172" s="30">
        <v>23</v>
      </c>
      <c r="T172" s="30">
        <v>14.9</v>
      </c>
      <c r="U172" s="30">
        <v>28</v>
      </c>
      <c r="V172" s="28">
        <v>221</v>
      </c>
      <c r="W172" s="442"/>
      <c r="X172" s="156"/>
      <c r="Y172" s="156"/>
      <c r="Z172" s="156"/>
      <c r="AA172" s="438"/>
      <c r="AB172" s="438"/>
      <c r="AC172" s="438"/>
      <c r="AD172" s="433"/>
    </row>
    <row r="173" spans="1:30">
      <c r="A173" s="223"/>
      <c r="B173" s="225"/>
      <c r="C173" s="29"/>
      <c r="D173" s="29"/>
      <c r="E173" s="29"/>
      <c r="F173" s="29"/>
      <c r="G173" s="31"/>
      <c r="H173" s="225"/>
      <c r="I173" s="220"/>
      <c r="J173" s="220"/>
      <c r="K173" s="220"/>
      <c r="L173" s="220"/>
      <c r="M173" s="220"/>
      <c r="N173" s="220"/>
      <c r="O173" s="429"/>
      <c r="P173" s="438"/>
      <c r="Q173" s="442"/>
      <c r="R173" s="30" t="s">
        <v>17</v>
      </c>
      <c r="S173" s="30">
        <f>S171+S172</f>
        <v>54</v>
      </c>
      <c r="T173" s="30">
        <f>T171+T172</f>
        <v>28.700000000000003</v>
      </c>
      <c r="U173" s="30">
        <f>U171+U172</f>
        <v>53.2</v>
      </c>
      <c r="V173" s="32"/>
      <c r="W173" s="442"/>
      <c r="X173" s="156"/>
      <c r="Y173" s="156"/>
      <c r="Z173" s="156"/>
      <c r="AA173" s="438"/>
      <c r="AB173" s="438"/>
      <c r="AC173" s="438"/>
      <c r="AD173" s="433"/>
    </row>
    <row r="174" spans="1:30">
      <c r="A174" s="224"/>
      <c r="B174" s="226"/>
      <c r="C174" s="29"/>
      <c r="D174" s="216"/>
      <c r="E174" s="217"/>
      <c r="F174" s="218"/>
      <c r="G174" s="33"/>
      <c r="H174" s="226"/>
      <c r="I174" s="221"/>
      <c r="J174" s="221"/>
      <c r="K174" s="221"/>
      <c r="L174" s="221"/>
      <c r="M174" s="221"/>
      <c r="N174" s="221"/>
      <c r="O174" s="429"/>
      <c r="P174" s="439"/>
      <c r="Q174" s="443"/>
      <c r="R174" s="30" t="s">
        <v>210</v>
      </c>
      <c r="S174" s="441">
        <f>AVERAGE(X171,Y171,Z171)*SUM(S173+T173+U173)/1000</f>
        <v>31.936499999999999</v>
      </c>
      <c r="T174" s="441"/>
      <c r="U174" s="441"/>
      <c r="V174" s="34"/>
      <c r="W174" s="443"/>
      <c r="X174" s="157"/>
      <c r="Y174" s="157"/>
      <c r="Z174" s="157"/>
      <c r="AA174" s="439"/>
      <c r="AB174" s="439"/>
      <c r="AC174" s="439"/>
      <c r="AD174" s="434"/>
    </row>
    <row r="175" spans="1:30">
      <c r="A175" s="150"/>
      <c r="B175" s="150"/>
      <c r="C175" s="150"/>
      <c r="D175" s="150"/>
      <c r="E175" s="150"/>
      <c r="F175" s="150"/>
      <c r="G175" s="24"/>
      <c r="H175" s="150"/>
      <c r="I175" s="150"/>
      <c r="J175" s="150"/>
      <c r="K175" s="150"/>
      <c r="L175" s="150"/>
      <c r="M175" s="150"/>
      <c r="N175" s="150"/>
      <c r="O175" s="254"/>
      <c r="P175" s="25"/>
      <c r="Q175" s="150"/>
      <c r="R175" s="150"/>
      <c r="S175" s="150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4"/>
    </row>
  </sheetData>
  <mergeCells count="353">
    <mergeCell ref="AC5:AC9"/>
    <mergeCell ref="V8:V9"/>
    <mergeCell ref="S9:U9"/>
    <mergeCell ref="P5:P9"/>
    <mergeCell ref="Q5:Q9"/>
    <mergeCell ref="W5:W9"/>
    <mergeCell ref="V3:V4"/>
    <mergeCell ref="W3:W4"/>
    <mergeCell ref="X3:Z3"/>
    <mergeCell ref="AB5:AB9"/>
    <mergeCell ref="AA3:AC3"/>
    <mergeCell ref="X5:X9"/>
    <mergeCell ref="Y5:Y9"/>
    <mergeCell ref="Z5:Z9"/>
    <mergeCell ref="AA5:AA9"/>
    <mergeCell ref="P3:P4"/>
    <mergeCell ref="Q3:Q4"/>
    <mergeCell ref="R3:R4"/>
    <mergeCell ref="S3:U3"/>
    <mergeCell ref="AC14:AC18"/>
    <mergeCell ref="AD14:AD18"/>
    <mergeCell ref="S18:U18"/>
    <mergeCell ref="P14:P18"/>
    <mergeCell ref="Q14:Q18"/>
    <mergeCell ref="W10:W13"/>
    <mergeCell ref="AA10:AA13"/>
    <mergeCell ref="AB10:AB13"/>
    <mergeCell ref="W14:W18"/>
    <mergeCell ref="AA14:AA18"/>
    <mergeCell ref="AB14:AB18"/>
    <mergeCell ref="AC10:AC13"/>
    <mergeCell ref="AD10:AD13"/>
    <mergeCell ref="V12:V13"/>
    <mergeCell ref="S13:U13"/>
    <mergeCell ref="P10:P13"/>
    <mergeCell ref="Q10:Q13"/>
    <mergeCell ref="AC22:AC25"/>
    <mergeCell ref="AD22:AD25"/>
    <mergeCell ref="S25:U25"/>
    <mergeCell ref="P22:P25"/>
    <mergeCell ref="Q22:Q25"/>
    <mergeCell ref="W19:W21"/>
    <mergeCell ref="AA19:AA21"/>
    <mergeCell ref="AB19:AB21"/>
    <mergeCell ref="W22:W25"/>
    <mergeCell ref="AA22:AA25"/>
    <mergeCell ref="AB22:AB25"/>
    <mergeCell ref="AC19:AC21"/>
    <mergeCell ref="AD19:AD21"/>
    <mergeCell ref="S21:U21"/>
    <mergeCell ref="P19:P21"/>
    <mergeCell ref="Q19:Q21"/>
    <mergeCell ref="AC32:AC36"/>
    <mergeCell ref="AD32:AD36"/>
    <mergeCell ref="S36:U36"/>
    <mergeCell ref="P32:P36"/>
    <mergeCell ref="Q32:Q36"/>
    <mergeCell ref="W26:W31"/>
    <mergeCell ref="AA26:AA31"/>
    <mergeCell ref="AB26:AB31"/>
    <mergeCell ref="W32:W36"/>
    <mergeCell ref="AA32:AA36"/>
    <mergeCell ref="AB32:AB36"/>
    <mergeCell ref="AC26:AC31"/>
    <mergeCell ref="AD26:AD31"/>
    <mergeCell ref="S31:U31"/>
    <mergeCell ref="P26:P31"/>
    <mergeCell ref="Q26:Q31"/>
    <mergeCell ref="P48:P52"/>
    <mergeCell ref="Q48:Q52"/>
    <mergeCell ref="AC43:AC47"/>
    <mergeCell ref="AD43:AD47"/>
    <mergeCell ref="S47:U47"/>
    <mergeCell ref="P43:P47"/>
    <mergeCell ref="Q43:Q47"/>
    <mergeCell ref="W37:W42"/>
    <mergeCell ref="AA37:AA42"/>
    <mergeCell ref="AB37:AB42"/>
    <mergeCell ref="W43:W47"/>
    <mergeCell ref="AA43:AA47"/>
    <mergeCell ref="AB43:AB47"/>
    <mergeCell ref="AC37:AC42"/>
    <mergeCell ref="AD37:AD42"/>
    <mergeCell ref="S42:U42"/>
    <mergeCell ref="P37:P42"/>
    <mergeCell ref="Q37:Q42"/>
    <mergeCell ref="W48:W52"/>
    <mergeCell ref="AA48:AA52"/>
    <mergeCell ref="AB48:AB52"/>
    <mergeCell ref="W53:W58"/>
    <mergeCell ref="AA53:AA58"/>
    <mergeCell ref="AB53:AB58"/>
    <mergeCell ref="AC48:AC52"/>
    <mergeCell ref="AD48:AD52"/>
    <mergeCell ref="S52:U52"/>
    <mergeCell ref="O59:O62"/>
    <mergeCell ref="AC59:AC62"/>
    <mergeCell ref="S62:U62"/>
    <mergeCell ref="P59:P62"/>
    <mergeCell ref="Q59:Q62"/>
    <mergeCell ref="AC53:AC58"/>
    <mergeCell ref="AD53:AD58"/>
    <mergeCell ref="S58:U58"/>
    <mergeCell ref="P53:P58"/>
    <mergeCell ref="Q53:Q58"/>
    <mergeCell ref="AC63:AC68"/>
    <mergeCell ref="S68:U68"/>
    <mergeCell ref="P63:P68"/>
    <mergeCell ref="Q63:Q68"/>
    <mergeCell ref="W59:W62"/>
    <mergeCell ref="AA59:AA62"/>
    <mergeCell ref="AB59:AB62"/>
    <mergeCell ref="W63:W68"/>
    <mergeCell ref="AA63:AA68"/>
    <mergeCell ref="AB63:AB68"/>
    <mergeCell ref="V69:V70"/>
    <mergeCell ref="W69:W70"/>
    <mergeCell ref="X69:Z69"/>
    <mergeCell ref="AA69:AC69"/>
    <mergeCell ref="P69:P70"/>
    <mergeCell ref="Q69:Q70"/>
    <mergeCell ref="R69:R70"/>
    <mergeCell ref="S69:U69"/>
    <mergeCell ref="AC71:AC75"/>
    <mergeCell ref="W71:W75"/>
    <mergeCell ref="AA71:AA75"/>
    <mergeCell ref="AB71:AB75"/>
    <mergeCell ref="W76:W81"/>
    <mergeCell ref="AA76:AA81"/>
    <mergeCell ref="AB76:AB81"/>
    <mergeCell ref="O71:O75"/>
    <mergeCell ref="AD71:AD75"/>
    <mergeCell ref="S75:U75"/>
    <mergeCell ref="P71:P75"/>
    <mergeCell ref="Q71:Q75"/>
    <mergeCell ref="AC82:AC87"/>
    <mergeCell ref="AD82:AD87"/>
    <mergeCell ref="S87:U87"/>
    <mergeCell ref="P82:P87"/>
    <mergeCell ref="Q82:Q87"/>
    <mergeCell ref="AC76:AC81"/>
    <mergeCell ref="AD76:AD81"/>
    <mergeCell ref="S81:U81"/>
    <mergeCell ref="P76:P81"/>
    <mergeCell ref="Q76:Q81"/>
    <mergeCell ref="W82:W87"/>
    <mergeCell ref="AA82:AA87"/>
    <mergeCell ref="AB82:AB87"/>
    <mergeCell ref="W88:W94"/>
    <mergeCell ref="AA88:AA94"/>
    <mergeCell ref="AB88:AB94"/>
    <mergeCell ref="O76:O81"/>
    <mergeCell ref="O82:O87"/>
    <mergeCell ref="O88:O94"/>
    <mergeCell ref="AD95:AD98"/>
    <mergeCell ref="S98:U98"/>
    <mergeCell ref="P95:P98"/>
    <mergeCell ref="Q95:Q98"/>
    <mergeCell ref="AC88:AC94"/>
    <mergeCell ref="AD88:AD94"/>
    <mergeCell ref="S94:U94"/>
    <mergeCell ref="P88:P94"/>
    <mergeCell ref="Q88:Q94"/>
    <mergeCell ref="W95:W98"/>
    <mergeCell ref="AA95:AA98"/>
    <mergeCell ref="AB95:AB98"/>
    <mergeCell ref="W99:W102"/>
    <mergeCell ref="AA99:AA102"/>
    <mergeCell ref="AB99:AB102"/>
    <mergeCell ref="O95:O98"/>
    <mergeCell ref="O99:O102"/>
    <mergeCell ref="AC95:AC98"/>
    <mergeCell ref="AD103:AD106"/>
    <mergeCell ref="S106:U106"/>
    <mergeCell ref="P103:P106"/>
    <mergeCell ref="Q103:Q106"/>
    <mergeCell ref="AC99:AC102"/>
    <mergeCell ref="AD99:AD102"/>
    <mergeCell ref="S102:U102"/>
    <mergeCell ref="P99:P102"/>
    <mergeCell ref="Q99:Q102"/>
    <mergeCell ref="W103:W106"/>
    <mergeCell ref="AA103:AA106"/>
    <mergeCell ref="AB103:AB106"/>
    <mergeCell ref="W107:W109"/>
    <mergeCell ref="AA107:AA109"/>
    <mergeCell ref="AB107:AB109"/>
    <mergeCell ref="O103:O106"/>
    <mergeCell ref="O107:O109"/>
    <mergeCell ref="AC103:AC106"/>
    <mergeCell ref="AD110:AD112"/>
    <mergeCell ref="S112:U112"/>
    <mergeCell ref="P110:P112"/>
    <mergeCell ref="Q110:Q112"/>
    <mergeCell ref="AC107:AC109"/>
    <mergeCell ref="AD107:AD109"/>
    <mergeCell ref="S109:U109"/>
    <mergeCell ref="P107:P109"/>
    <mergeCell ref="Q107:Q109"/>
    <mergeCell ref="W110:W112"/>
    <mergeCell ref="AA110:AA112"/>
    <mergeCell ref="AB110:AB112"/>
    <mergeCell ref="W113:W119"/>
    <mergeCell ref="AA113:AA119"/>
    <mergeCell ref="AB113:AB119"/>
    <mergeCell ref="O110:O112"/>
    <mergeCell ref="O113:O119"/>
    <mergeCell ref="AC110:AC112"/>
    <mergeCell ref="AD120:AD125"/>
    <mergeCell ref="S125:U125"/>
    <mergeCell ref="P120:P125"/>
    <mergeCell ref="Q120:Q125"/>
    <mergeCell ref="AC113:AC119"/>
    <mergeCell ref="AD113:AD119"/>
    <mergeCell ref="S119:U119"/>
    <mergeCell ref="P113:P119"/>
    <mergeCell ref="Q113:Q119"/>
    <mergeCell ref="W120:W125"/>
    <mergeCell ref="AA120:AA125"/>
    <mergeCell ref="AB120:AB125"/>
    <mergeCell ref="W126:W129"/>
    <mergeCell ref="AA126:AA129"/>
    <mergeCell ref="AB126:AB129"/>
    <mergeCell ref="O120:O125"/>
    <mergeCell ref="O126:O129"/>
    <mergeCell ref="AC120:AC125"/>
    <mergeCell ref="O130:O133"/>
    <mergeCell ref="O134:O137"/>
    <mergeCell ref="AC130:AC133"/>
    <mergeCell ref="AD130:AD133"/>
    <mergeCell ref="S133:U133"/>
    <mergeCell ref="P130:P133"/>
    <mergeCell ref="Q130:Q133"/>
    <mergeCell ref="AC126:AC129"/>
    <mergeCell ref="AD126:AD129"/>
    <mergeCell ref="S129:U129"/>
    <mergeCell ref="P126:P129"/>
    <mergeCell ref="Q126:Q129"/>
    <mergeCell ref="AC134:AC137"/>
    <mergeCell ref="AD134:AD137"/>
    <mergeCell ref="S137:U137"/>
    <mergeCell ref="P134:P137"/>
    <mergeCell ref="Q134:Q137"/>
    <mergeCell ref="W130:W133"/>
    <mergeCell ref="AA130:AA133"/>
    <mergeCell ref="AB130:AB133"/>
    <mergeCell ref="W134:W137"/>
    <mergeCell ref="AA134:AA137"/>
    <mergeCell ref="AB134:AB137"/>
    <mergeCell ref="AC140:AC144"/>
    <mergeCell ref="AD140:AD144"/>
    <mergeCell ref="S144:U144"/>
    <mergeCell ref="P140:P144"/>
    <mergeCell ref="Q140:Q144"/>
    <mergeCell ref="W140:W144"/>
    <mergeCell ref="V138:V139"/>
    <mergeCell ref="W138:W139"/>
    <mergeCell ref="AA138:AC138"/>
    <mergeCell ref="P138:P139"/>
    <mergeCell ref="Q138:Q139"/>
    <mergeCell ref="R138:R139"/>
    <mergeCell ref="S138:U138"/>
    <mergeCell ref="AA140:AA144"/>
    <mergeCell ref="AB140:AB144"/>
    <mergeCell ref="AC148:AC152"/>
    <mergeCell ref="AD148:AD152"/>
    <mergeCell ref="S152:U152"/>
    <mergeCell ref="P148:P152"/>
    <mergeCell ref="Q148:Q152"/>
    <mergeCell ref="W145:W147"/>
    <mergeCell ref="AA145:AA147"/>
    <mergeCell ref="AB145:AB147"/>
    <mergeCell ref="W148:W152"/>
    <mergeCell ref="AA148:AA152"/>
    <mergeCell ref="AB148:AB152"/>
    <mergeCell ref="AC145:AC147"/>
    <mergeCell ref="AD145:AD147"/>
    <mergeCell ref="S147:U147"/>
    <mergeCell ref="P145:P147"/>
    <mergeCell ref="Q145:Q147"/>
    <mergeCell ref="AC159:AC161"/>
    <mergeCell ref="AD159:AD161"/>
    <mergeCell ref="S161:U161"/>
    <mergeCell ref="P159:P161"/>
    <mergeCell ref="Q159:Q161"/>
    <mergeCell ref="W153:W158"/>
    <mergeCell ref="AA153:AA158"/>
    <mergeCell ref="AB153:AB158"/>
    <mergeCell ref="W159:W161"/>
    <mergeCell ref="AA159:AA161"/>
    <mergeCell ref="AB159:AB161"/>
    <mergeCell ref="AC153:AC158"/>
    <mergeCell ref="AD153:AD158"/>
    <mergeCell ref="S158:U158"/>
    <mergeCell ref="P153:P158"/>
    <mergeCell ref="Q153:Q158"/>
    <mergeCell ref="W162:W164"/>
    <mergeCell ref="AA162:AA164"/>
    <mergeCell ref="AB162:AB164"/>
    <mergeCell ref="W165:W167"/>
    <mergeCell ref="AA165:AA167"/>
    <mergeCell ref="AB165:AB167"/>
    <mergeCell ref="O162:O164"/>
    <mergeCell ref="AC162:AC164"/>
    <mergeCell ref="AD162:AD164"/>
    <mergeCell ref="S164:U164"/>
    <mergeCell ref="P162:P164"/>
    <mergeCell ref="Q162:Q164"/>
    <mergeCell ref="AB171:AB174"/>
    <mergeCell ref="O168:O170"/>
    <mergeCell ref="AC168:AC170"/>
    <mergeCell ref="AD168:AD170"/>
    <mergeCell ref="S170:U170"/>
    <mergeCell ref="P168:P170"/>
    <mergeCell ref="Q168:Q170"/>
    <mergeCell ref="AC165:AC167"/>
    <mergeCell ref="AD165:AD167"/>
    <mergeCell ref="S167:U167"/>
    <mergeCell ref="P165:P167"/>
    <mergeCell ref="Q165:Q167"/>
    <mergeCell ref="M2:R2"/>
    <mergeCell ref="O5:O9"/>
    <mergeCell ref="O10:O13"/>
    <mergeCell ref="O14:O18"/>
    <mergeCell ref="O19:O21"/>
    <mergeCell ref="O22:O25"/>
    <mergeCell ref="O26:O31"/>
    <mergeCell ref="O32:O36"/>
    <mergeCell ref="O37:O42"/>
    <mergeCell ref="O140:O144"/>
    <mergeCell ref="O145:O147"/>
    <mergeCell ref="O148:O152"/>
    <mergeCell ref="O153:O158"/>
    <mergeCell ref="O159:O161"/>
    <mergeCell ref="O165:O167"/>
    <mergeCell ref="O171:O174"/>
    <mergeCell ref="AD5:AD9"/>
    <mergeCell ref="AD59:AD62"/>
    <mergeCell ref="AD63:AD68"/>
    <mergeCell ref="O43:O47"/>
    <mergeCell ref="O48:O52"/>
    <mergeCell ref="O53:O58"/>
    <mergeCell ref="O63:O68"/>
    <mergeCell ref="AC171:AC174"/>
    <mergeCell ref="AD171:AD174"/>
    <mergeCell ref="S174:U174"/>
    <mergeCell ref="P171:P174"/>
    <mergeCell ref="Q171:Q174"/>
    <mergeCell ref="W168:W170"/>
    <mergeCell ref="AA168:AA170"/>
    <mergeCell ref="AB168:AB170"/>
    <mergeCell ref="W171:W174"/>
    <mergeCell ref="AA171:AA17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P11"/>
  <sheetViews>
    <sheetView tabSelected="1" view="pageBreakPreview" zoomScale="115" zoomScaleSheetLayoutView="115" workbookViewId="0">
      <selection activeCell="K24" sqref="K24"/>
    </sheetView>
  </sheetViews>
  <sheetFormatPr defaultRowHeight="15"/>
  <cols>
    <col min="1" max="2" width="12.42578125" customWidth="1"/>
    <col min="7" max="9" width="11.140625" customWidth="1"/>
    <col min="16" max="16" width="15.42578125" customWidth="1"/>
  </cols>
  <sheetData>
    <row r="1" spans="1:16" ht="15.75">
      <c r="B1" s="277" t="s">
        <v>404</v>
      </c>
      <c r="C1" s="277"/>
      <c r="D1" s="277"/>
      <c r="E1" s="277"/>
      <c r="F1" s="277"/>
      <c r="G1" s="277"/>
      <c r="H1" s="245"/>
      <c r="I1" s="245"/>
    </row>
    <row r="2" spans="1:16" ht="36" customHeight="1">
      <c r="A2" s="262" t="s">
        <v>1</v>
      </c>
      <c r="B2" s="262" t="s">
        <v>2</v>
      </c>
      <c r="C2" s="262" t="s">
        <v>3</v>
      </c>
      <c r="D2" s="259" t="s">
        <v>4</v>
      </c>
      <c r="E2" s="260"/>
      <c r="F2" s="261"/>
      <c r="G2" s="462" t="s">
        <v>491</v>
      </c>
      <c r="H2" s="462"/>
      <c r="I2" s="462"/>
      <c r="J2" s="259" t="s">
        <v>7</v>
      </c>
      <c r="K2" s="260"/>
      <c r="L2" s="261"/>
      <c r="M2" s="259" t="s">
        <v>8</v>
      </c>
      <c r="N2" s="260"/>
      <c r="O2" s="261"/>
      <c r="P2" s="262" t="s">
        <v>9</v>
      </c>
    </row>
    <row r="3" spans="1:16" ht="62.25" customHeight="1">
      <c r="A3" s="263"/>
      <c r="B3" s="263"/>
      <c r="C3" s="263"/>
      <c r="D3" s="1" t="s">
        <v>10</v>
      </c>
      <c r="E3" s="1" t="s">
        <v>11</v>
      </c>
      <c r="F3" s="1" t="s">
        <v>12</v>
      </c>
      <c r="G3" s="1" t="s">
        <v>10</v>
      </c>
      <c r="H3" s="1" t="s">
        <v>11</v>
      </c>
      <c r="I3" s="1" t="s">
        <v>12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263"/>
    </row>
    <row r="4" spans="1:16">
      <c r="A4" s="264" t="s">
        <v>490</v>
      </c>
      <c r="B4" s="267">
        <v>400</v>
      </c>
      <c r="C4" s="2">
        <v>2</v>
      </c>
      <c r="D4" s="2">
        <v>7</v>
      </c>
      <c r="E4" s="2">
        <v>8</v>
      </c>
      <c r="F4" s="2">
        <v>2</v>
      </c>
      <c r="G4" s="2">
        <v>238</v>
      </c>
      <c r="H4" s="2">
        <v>238</v>
      </c>
      <c r="I4" s="2">
        <v>240</v>
      </c>
      <c r="J4" s="2">
        <v>240</v>
      </c>
      <c r="K4" s="2">
        <v>240</v>
      </c>
      <c r="L4" s="2">
        <v>244</v>
      </c>
      <c r="M4" s="2">
        <v>420</v>
      </c>
      <c r="N4" s="2">
        <v>424</v>
      </c>
      <c r="O4" s="2">
        <v>423</v>
      </c>
      <c r="P4" s="270">
        <v>42177</v>
      </c>
    </row>
    <row r="5" spans="1:16">
      <c r="A5" s="265"/>
      <c r="B5" s="268"/>
      <c r="C5" s="2">
        <v>3</v>
      </c>
      <c r="D5" s="2">
        <v>2</v>
      </c>
      <c r="E5" s="2">
        <v>12</v>
      </c>
      <c r="F5" s="2">
        <v>8</v>
      </c>
      <c r="G5" s="2">
        <v>239</v>
      </c>
      <c r="H5" s="2">
        <v>238</v>
      </c>
      <c r="I5" s="2">
        <v>239</v>
      </c>
      <c r="J5" s="2">
        <v>240</v>
      </c>
      <c r="K5" s="2">
        <v>240</v>
      </c>
      <c r="L5" s="2">
        <v>244</v>
      </c>
      <c r="M5" s="2">
        <v>420</v>
      </c>
      <c r="N5" s="2">
        <v>424</v>
      </c>
      <c r="O5" s="2">
        <v>423</v>
      </c>
      <c r="P5" s="268"/>
    </row>
    <row r="6" spans="1:16">
      <c r="A6" s="265"/>
      <c r="B6" s="268"/>
      <c r="C6" s="2">
        <v>4</v>
      </c>
      <c r="D6" s="2">
        <v>41</v>
      </c>
      <c r="E6" s="2">
        <v>15</v>
      </c>
      <c r="F6" s="2">
        <v>2</v>
      </c>
      <c r="G6" s="2">
        <v>235</v>
      </c>
      <c r="H6" s="2">
        <v>239</v>
      </c>
      <c r="I6" s="2">
        <v>239</v>
      </c>
      <c r="J6" s="2">
        <v>240</v>
      </c>
      <c r="K6" s="2">
        <v>240</v>
      </c>
      <c r="L6" s="2">
        <v>244</v>
      </c>
      <c r="M6" s="2">
        <v>420</v>
      </c>
      <c r="N6" s="2">
        <v>424</v>
      </c>
      <c r="O6" s="2">
        <v>423</v>
      </c>
      <c r="P6" s="268"/>
    </row>
    <row r="7" spans="1:16">
      <c r="A7" s="265"/>
      <c r="B7" s="268"/>
      <c r="C7" s="3" t="s">
        <v>17</v>
      </c>
      <c r="D7" s="3">
        <f>SUM(D4:D6)</f>
        <v>50</v>
      </c>
      <c r="E7" s="3">
        <f t="shared" ref="E7:F7" si="0">SUM(E4:E6)</f>
        <v>35</v>
      </c>
      <c r="F7" s="3">
        <f t="shared" si="0"/>
        <v>12</v>
      </c>
      <c r="G7" s="3"/>
      <c r="H7" s="3"/>
      <c r="I7" s="3"/>
      <c r="J7" s="3">
        <v>240</v>
      </c>
      <c r="K7" s="3">
        <v>240</v>
      </c>
      <c r="L7" s="3">
        <v>244</v>
      </c>
      <c r="M7" s="3">
        <v>420</v>
      </c>
      <c r="N7" s="3">
        <v>424</v>
      </c>
      <c r="O7" s="3">
        <v>423</v>
      </c>
      <c r="P7" s="268"/>
    </row>
    <row r="8" spans="1:16">
      <c r="A8" s="266"/>
      <c r="B8" s="269"/>
      <c r="C8" s="3" t="s">
        <v>18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69"/>
    </row>
    <row r="9" spans="1:16" ht="15" customHeight="1">
      <c r="A9" s="264" t="s">
        <v>492</v>
      </c>
      <c r="B9" s="267">
        <v>630</v>
      </c>
      <c r="C9" s="2">
        <v>1</v>
      </c>
      <c r="D9" s="2">
        <v>27</v>
      </c>
      <c r="E9" s="2">
        <v>13</v>
      </c>
      <c r="F9" s="2">
        <v>18</v>
      </c>
      <c r="G9" s="2">
        <v>221</v>
      </c>
      <c r="H9" s="2">
        <v>225</v>
      </c>
      <c r="I9" s="2">
        <v>223</v>
      </c>
      <c r="J9" s="2">
        <v>228</v>
      </c>
      <c r="K9" s="2">
        <v>230</v>
      </c>
      <c r="L9" s="2">
        <v>228</v>
      </c>
      <c r="M9" s="2">
        <v>415</v>
      </c>
      <c r="N9" s="2">
        <v>417</v>
      </c>
      <c r="O9" s="2">
        <v>415</v>
      </c>
      <c r="P9" s="270">
        <v>42177</v>
      </c>
    </row>
    <row r="10" spans="1:16">
      <c r="A10" s="265"/>
      <c r="B10" s="268"/>
      <c r="C10" s="3" t="s">
        <v>17</v>
      </c>
      <c r="D10" s="3">
        <f>SUM(D9:D9)</f>
        <v>27</v>
      </c>
      <c r="E10" s="3">
        <f>SUM(E9:E9)</f>
        <v>13</v>
      </c>
      <c r="F10" s="3">
        <f>SUM(F9:F9)</f>
        <v>18</v>
      </c>
      <c r="G10" s="3"/>
      <c r="H10" s="3"/>
      <c r="I10" s="3"/>
      <c r="J10" s="3">
        <f>SUM(J9:J9)</f>
        <v>228</v>
      </c>
      <c r="K10" s="3">
        <f>SUM(K9:K9)</f>
        <v>230</v>
      </c>
      <c r="L10" s="3">
        <f>SUM(L9:L9)</f>
        <v>228</v>
      </c>
      <c r="M10" s="3">
        <f>SUM(M9:M9)</f>
        <v>415</v>
      </c>
      <c r="N10" s="3">
        <f>SUM(N9:N9)</f>
        <v>417</v>
      </c>
      <c r="O10" s="3">
        <f>SUM(O9:O9)</f>
        <v>415</v>
      </c>
      <c r="P10" s="268"/>
    </row>
    <row r="11" spans="1:16">
      <c r="A11" s="266"/>
      <c r="B11" s="269"/>
      <c r="C11" s="3" t="s">
        <v>18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69"/>
    </row>
  </sheetData>
  <mergeCells count="15">
    <mergeCell ref="B1:G1"/>
    <mergeCell ref="G2:I2"/>
    <mergeCell ref="A9:A11"/>
    <mergeCell ref="B9:B11"/>
    <mergeCell ref="P9:P11"/>
    <mergeCell ref="J2:L2"/>
    <mergeCell ref="M2:O2"/>
    <mergeCell ref="P2:P3"/>
    <mergeCell ref="A4:A8"/>
    <mergeCell ref="B4:B8"/>
    <mergeCell ref="P4:P8"/>
    <mergeCell ref="A2:A3"/>
    <mergeCell ref="B2:B3"/>
    <mergeCell ref="C2:C3"/>
    <mergeCell ref="D2:F2"/>
  </mergeCells>
  <pageMargins left="0.7" right="0.7" top="0.75" bottom="0.75" header="0.3" footer="0.3"/>
  <pageSetup paperSize="9"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АРХАНГЕЛЬСКОЕ</vt:lpstr>
      <vt:lpstr>БЕЛЕБЕЙ</vt:lpstr>
      <vt:lpstr>В.КИГИ</vt:lpstr>
      <vt:lpstr>МАГИНСК</vt:lpstr>
      <vt:lpstr>БОЛЬШЕУСТЬИКИНСКОЕ</vt:lpstr>
      <vt:lpstr>СТЕРЛИБАШЕВО</vt:lpstr>
      <vt:lpstr>ШАРАН</vt:lpstr>
      <vt:lpstr>Н.БЕЛОКАТАЙ</vt:lpstr>
      <vt:lpstr>Мелеуз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Андрей Бочков</cp:lastModifiedBy>
  <dcterms:created xsi:type="dcterms:W3CDTF">2014-01-27T04:07:10Z</dcterms:created>
  <dcterms:modified xsi:type="dcterms:W3CDTF">2015-12-10T03:15:54Z</dcterms:modified>
</cp:coreProperties>
</file>